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1460" windowHeight="12580" activeTab="0"/>
  </bookViews>
  <sheets>
    <sheet name="Summary" sheetId="1" r:id="rId1"/>
    <sheet name="Waco ISD" sheetId="2" r:id="rId2"/>
    <sheet name="Connally ISD" sheetId="3" r:id="rId3"/>
    <sheet name="La Vega ISD" sheetId="4" r:id="rId4"/>
    <sheet name="Midway ISD" sheetId="5" r:id="rId5"/>
    <sheet name="Robinson ISD" sheetId="6" r:id="rId6"/>
    <sheet name="All Data" sheetId="7" r:id="rId7"/>
  </sheets>
  <definedNames/>
  <calcPr fullCalcOnLoad="1"/>
</workbook>
</file>

<file path=xl/sharedStrings.xml><?xml version="1.0" encoding="utf-8"?>
<sst xmlns="http://schemas.openxmlformats.org/spreadsheetml/2006/main" count="185" uniqueCount="67">
  <si>
    <t>Waco ISD</t>
  </si>
  <si>
    <t>Bell's Hill</t>
  </si>
  <si>
    <t>Hillcrest</t>
  </si>
  <si>
    <t>Mountainview</t>
  </si>
  <si>
    <t>North Waco</t>
  </si>
  <si>
    <t>Parkdale</t>
  </si>
  <si>
    <t>Sul Ross</t>
  </si>
  <si>
    <t>Cesar Chavez</t>
  </si>
  <si>
    <t>G.W. Carver</t>
  </si>
  <si>
    <t>Tennyson</t>
  </si>
  <si>
    <t>A.J. Moore Academy</t>
  </si>
  <si>
    <t>University High School</t>
  </si>
  <si>
    <t>Waco High School</t>
  </si>
  <si>
    <t>Lake Waco Montessori</t>
  </si>
  <si>
    <t>Provident Heights</t>
  </si>
  <si>
    <t>Lake Air Middle School</t>
  </si>
  <si>
    <t>Connally ISD</t>
  </si>
  <si>
    <t>Connally Elementary</t>
  </si>
  <si>
    <t>Connally Primary</t>
  </si>
  <si>
    <t>Connally Intermediate</t>
  </si>
  <si>
    <t>Connally High School</t>
  </si>
  <si>
    <t>La Vega ISD</t>
  </si>
  <si>
    <t>La Vega Primary</t>
  </si>
  <si>
    <t>La Vega Elementary</t>
  </si>
  <si>
    <t>Midway ISD</t>
  </si>
  <si>
    <t>Hewitt Elementary</t>
  </si>
  <si>
    <t>South Bosque Elementary</t>
  </si>
  <si>
    <t>Woodway Elementary</t>
  </si>
  <si>
    <t>Midway Intermediate</t>
  </si>
  <si>
    <t>Midway Middle School</t>
  </si>
  <si>
    <t>Midway High School</t>
  </si>
  <si>
    <t>Robinson ISD</t>
  </si>
  <si>
    <t>Robinson Elementary</t>
  </si>
  <si>
    <t>Robison Junior High School</t>
  </si>
  <si>
    <t>Robinson High School</t>
  </si>
  <si>
    <t>Connally Junior High</t>
  </si>
  <si>
    <t>% Afro Amer</t>
  </si>
  <si>
    <t>% Nat Amer</t>
  </si>
  <si>
    <t>% Asian</t>
  </si>
  <si>
    <t>% White</t>
  </si>
  <si>
    <t>% Hispanic</t>
  </si>
  <si>
    <t xml:space="preserve">Spring Valley Elementary </t>
  </si>
  <si>
    <t>Robinson Primary</t>
  </si>
  <si>
    <t>%Males</t>
  </si>
  <si>
    <t>% Females</t>
  </si>
  <si>
    <t>Total</t>
  </si>
  <si>
    <t>Hispanic</t>
  </si>
  <si>
    <t>White</t>
  </si>
  <si>
    <t>Native American</t>
  </si>
  <si>
    <t>Asian</t>
  </si>
  <si>
    <t>Males</t>
  </si>
  <si>
    <t>Females</t>
  </si>
  <si>
    <t>District</t>
  </si>
  <si>
    <t>African American</t>
  </si>
  <si>
    <t>%</t>
  </si>
  <si>
    <t>Robinson ISD</t>
  </si>
  <si>
    <t>%</t>
  </si>
  <si>
    <t>Source: TEA</t>
  </si>
  <si>
    <t>African American</t>
  </si>
  <si>
    <t>Hispanic</t>
  </si>
  <si>
    <t>White</t>
  </si>
  <si>
    <t>Native  American</t>
  </si>
  <si>
    <t>Asian</t>
  </si>
  <si>
    <t>Females</t>
  </si>
  <si>
    <t>%</t>
  </si>
  <si>
    <t>Males</t>
  </si>
  <si>
    <t>Summary of School-Based Faculty Demographics in PDS/Partner School Campuses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</si>
</sst>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%"/>
    <numFmt numFmtId="170" formatCode="General"/>
  </numFmts>
  <fonts count="2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0"/>
    </font>
    <font>
      <sz val="10"/>
      <color indexed="8"/>
      <name val="Arial Unicode MS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6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1" borderId="0" xfId="0" applyFill="1" applyAlignment="1">
      <alignment/>
    </xf>
    <xf numFmtId="0" fontId="21" fillId="11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11" borderId="10" xfId="0" applyFont="1" applyFill="1" applyBorder="1" applyAlignment="1">
      <alignment/>
    </xf>
    <xf numFmtId="0" fontId="20" fillId="11" borderId="10" xfId="0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/>
    </xf>
    <xf numFmtId="168" fontId="0" fillId="0" borderId="10" xfId="0" applyNumberFormat="1" applyBorder="1" applyAlignment="1">
      <alignment horizontal="center"/>
    </xf>
    <xf numFmtId="169" fontId="0" fillId="20" borderId="10" xfId="0" applyNumberFormat="1" applyFill="1" applyBorder="1" applyAlignment="1">
      <alignment horizontal="center"/>
    </xf>
    <xf numFmtId="168" fontId="23" fillId="0" borderId="10" xfId="0" applyNumberFormat="1" applyFont="1" applyBorder="1" applyAlignment="1">
      <alignment/>
    </xf>
    <xf numFmtId="168" fontId="0" fillId="20" borderId="10" xfId="0" applyNumberFormat="1" applyFill="1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69" fontId="0" fillId="21" borderId="10" xfId="0" applyNumberFormat="1" applyFill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Fill="1" applyBorder="1" applyAlignment="1">
      <alignment/>
    </xf>
    <xf numFmtId="0" fontId="24" fillId="20" borderId="0" xfId="0" applyFont="1" applyFill="1" applyAlignment="1">
      <alignment/>
    </xf>
    <xf numFmtId="0" fontId="24" fillId="20" borderId="10" xfId="0" applyFont="1" applyFill="1" applyBorder="1" applyAlignment="1">
      <alignment horizontal="center"/>
    </xf>
    <xf numFmtId="168" fontId="25" fillId="0" borderId="10" xfId="0" applyNumberFormat="1" applyFont="1" applyFill="1" applyBorder="1" applyAlignment="1">
      <alignment/>
    </xf>
    <xf numFmtId="169" fontId="25" fillId="0" borderId="10" xfId="0" applyNumberFormat="1" applyFont="1" applyFill="1" applyBorder="1" applyAlignment="1">
      <alignment/>
    </xf>
    <xf numFmtId="0" fontId="25" fillId="0" borderId="0" xfId="0" applyFont="1" applyAlignment="1">
      <alignment horizontal="right"/>
    </xf>
    <xf numFmtId="0" fontId="25" fillId="0" borderId="11" xfId="0" applyFont="1" applyBorder="1" applyAlignment="1">
      <alignment horizontal="right"/>
    </xf>
    <xf numFmtId="168" fontId="25" fillId="0" borderId="12" xfId="0" applyNumberFormat="1" applyFont="1" applyBorder="1" applyAlignment="1">
      <alignment horizontal="right"/>
    </xf>
    <xf numFmtId="169" fontId="25" fillId="0" borderId="13" xfId="0" applyNumberFormat="1" applyFont="1" applyFill="1" applyBorder="1" applyAlignment="1">
      <alignment horizontal="right"/>
    </xf>
    <xf numFmtId="168" fontId="25" fillId="0" borderId="14" xfId="0" applyNumberFormat="1" applyFont="1" applyBorder="1" applyAlignment="1">
      <alignment horizontal="right"/>
    </xf>
    <xf numFmtId="169" fontId="25" fillId="0" borderId="10" xfId="0" applyNumberFormat="1" applyFont="1" applyFill="1" applyBorder="1" applyAlignment="1">
      <alignment horizontal="right"/>
    </xf>
    <xf numFmtId="168" fontId="25" fillId="0" borderId="10" xfId="0" applyNumberFormat="1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168" fontId="25" fillId="0" borderId="16" xfId="0" applyNumberFormat="1" applyFont="1" applyBorder="1" applyAlignment="1">
      <alignment horizontal="right"/>
    </xf>
    <xf numFmtId="169" fontId="25" fillId="0" borderId="17" xfId="0" applyNumberFormat="1" applyFont="1" applyFill="1" applyBorder="1" applyAlignment="1">
      <alignment horizontal="right"/>
    </xf>
    <xf numFmtId="168" fontId="25" fillId="0" borderId="18" xfId="0" applyNumberFormat="1" applyFont="1" applyBorder="1" applyAlignment="1">
      <alignment horizontal="right"/>
    </xf>
    <xf numFmtId="169" fontId="25" fillId="0" borderId="19" xfId="0" applyNumberFormat="1" applyFont="1" applyFill="1" applyBorder="1" applyAlignment="1">
      <alignment horizontal="right"/>
    </xf>
    <xf numFmtId="168" fontId="25" fillId="0" borderId="19" xfId="0" applyNumberFormat="1" applyFont="1" applyBorder="1" applyAlignment="1">
      <alignment horizontal="right"/>
    </xf>
    <xf numFmtId="0" fontId="25" fillId="0" borderId="20" xfId="0" applyFont="1" applyBorder="1" applyAlignment="1">
      <alignment horizontal="right"/>
    </xf>
    <xf numFmtId="168" fontId="25" fillId="0" borderId="21" xfId="0" applyNumberFormat="1" applyFont="1" applyBorder="1" applyAlignment="1">
      <alignment horizontal="right"/>
    </xf>
    <xf numFmtId="169" fontId="25" fillId="0" borderId="22" xfId="0" applyNumberFormat="1" applyFont="1" applyFill="1" applyBorder="1" applyAlignment="1">
      <alignment horizontal="right"/>
    </xf>
    <xf numFmtId="168" fontId="25" fillId="0" borderId="23" xfId="0" applyNumberFormat="1" applyFont="1" applyBorder="1" applyAlignment="1">
      <alignment horizontal="right"/>
    </xf>
    <xf numFmtId="169" fontId="25" fillId="0" borderId="24" xfId="0" applyNumberFormat="1" applyFont="1" applyFill="1" applyBorder="1" applyAlignment="1">
      <alignment horizontal="right"/>
    </xf>
    <xf numFmtId="168" fontId="25" fillId="0" borderId="24" xfId="0" applyNumberFormat="1" applyFont="1" applyBorder="1" applyAlignment="1">
      <alignment horizontal="right"/>
    </xf>
    <xf numFmtId="0" fontId="24" fillId="20" borderId="25" xfId="0" applyFont="1" applyFill="1" applyBorder="1" applyAlignment="1">
      <alignment horizontal="right" wrapText="1"/>
    </xf>
    <xf numFmtId="0" fontId="25" fillId="0" borderId="0" xfId="0" applyFont="1" applyAlignment="1">
      <alignment horizontal="right" wrapText="1"/>
    </xf>
    <xf numFmtId="0" fontId="24" fillId="20" borderId="26" xfId="0" applyFont="1" applyFill="1" applyBorder="1" applyAlignment="1">
      <alignment horizontal="center" wrapText="1"/>
    </xf>
    <xf numFmtId="0" fontId="24" fillId="20" borderId="27" xfId="0" applyFont="1" applyFill="1" applyBorder="1" applyAlignment="1">
      <alignment horizontal="center" wrapText="1"/>
    </xf>
    <xf numFmtId="0" fontId="24" fillId="20" borderId="28" xfId="0" applyFont="1" applyFill="1" applyBorder="1" applyAlignment="1">
      <alignment horizontal="center" wrapText="1"/>
    </xf>
    <xf numFmtId="0" fontId="24" fillId="20" borderId="29" xfId="0" applyFont="1" applyFill="1" applyBorder="1" applyAlignment="1">
      <alignment horizontal="center" wrapText="1"/>
    </xf>
    <xf numFmtId="0" fontId="2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K9" sqref="K9"/>
    </sheetView>
  </sheetViews>
  <sheetFormatPr defaultColWidth="8.8515625" defaultRowHeight="15"/>
  <cols>
    <col min="1" max="1" width="12.7109375" style="20" bestFit="1" customWidth="1"/>
    <col min="2" max="2" width="16.7109375" style="20" bestFit="1" customWidth="1"/>
    <col min="3" max="3" width="6.421875" style="20" bestFit="1" customWidth="1"/>
    <col min="4" max="4" width="8.8515625" style="20" bestFit="1" customWidth="1"/>
    <col min="5" max="7" width="6.421875" style="20" bestFit="1" customWidth="1"/>
    <col min="8" max="8" width="15.7109375" style="20" bestFit="1" customWidth="1"/>
    <col min="9" max="9" width="5.421875" style="20" bestFit="1" customWidth="1"/>
    <col min="10" max="10" width="6.140625" style="20" bestFit="1" customWidth="1"/>
    <col min="11" max="11" width="5.421875" style="20" bestFit="1" customWidth="1"/>
    <col min="12" max="12" width="6.28125" style="20" bestFit="1" customWidth="1"/>
    <col min="13" max="13" width="6.421875" style="20" bestFit="1" customWidth="1"/>
    <col min="14" max="14" width="8.140625" style="20" bestFit="1" customWidth="1"/>
    <col min="15" max="15" width="7.421875" style="20" bestFit="1" customWidth="1"/>
    <col min="16" max="16384" width="8.8515625" style="20" customWidth="1"/>
  </cols>
  <sheetData>
    <row r="1" spans="1:15" ht="18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22" t="s">
        <v>52</v>
      </c>
      <c r="B2" s="23" t="s">
        <v>53</v>
      </c>
      <c r="C2" s="23" t="s">
        <v>54</v>
      </c>
      <c r="D2" s="23" t="s">
        <v>46</v>
      </c>
      <c r="E2" s="23" t="s">
        <v>54</v>
      </c>
      <c r="F2" s="23" t="s">
        <v>47</v>
      </c>
      <c r="G2" s="23" t="s">
        <v>54</v>
      </c>
      <c r="H2" s="23" t="s">
        <v>48</v>
      </c>
      <c r="I2" s="23" t="s">
        <v>54</v>
      </c>
      <c r="J2" s="23" t="s">
        <v>49</v>
      </c>
      <c r="K2" s="23" t="s">
        <v>54</v>
      </c>
      <c r="L2" s="23" t="s">
        <v>50</v>
      </c>
      <c r="M2" s="23" t="s">
        <v>54</v>
      </c>
      <c r="N2" s="23" t="s">
        <v>51</v>
      </c>
      <c r="O2" s="23" t="s">
        <v>54</v>
      </c>
    </row>
    <row r="3" spans="1:15" ht="15">
      <c r="A3" s="21" t="s">
        <v>0</v>
      </c>
      <c r="B3" s="24">
        <v>68.3</v>
      </c>
      <c r="C3" s="25">
        <v>0.11204068241469814</v>
      </c>
      <c r="D3" s="24">
        <v>63.5</v>
      </c>
      <c r="E3" s="25">
        <v>0.10416666666666664</v>
      </c>
      <c r="F3" s="24">
        <v>474.80000000000007</v>
      </c>
      <c r="G3" s="25">
        <v>0.7788713910761155</v>
      </c>
      <c r="H3" s="24">
        <v>0</v>
      </c>
      <c r="I3" s="25">
        <v>0</v>
      </c>
      <c r="J3" s="24">
        <v>3</v>
      </c>
      <c r="K3" s="25">
        <v>0.004921259842519684</v>
      </c>
      <c r="L3" s="24">
        <v>164.7</v>
      </c>
      <c r="M3" s="25">
        <v>0.27031019202363366</v>
      </c>
      <c r="N3" s="24">
        <v>444.6</v>
      </c>
      <c r="O3" s="25">
        <v>0.7296898079763664</v>
      </c>
    </row>
    <row r="4" spans="1:15" ht="15">
      <c r="A4" s="21" t="s">
        <v>16</v>
      </c>
      <c r="B4" s="24">
        <v>5.3</v>
      </c>
      <c r="C4" s="25">
        <v>0.032376298106291994</v>
      </c>
      <c r="D4" s="24">
        <v>4</v>
      </c>
      <c r="E4" s="25">
        <v>0.024434941967012826</v>
      </c>
      <c r="F4" s="24">
        <v>154.4</v>
      </c>
      <c r="G4" s="25">
        <v>0.9431887599266952</v>
      </c>
      <c r="H4" s="24">
        <v>0</v>
      </c>
      <c r="I4" s="25">
        <v>0</v>
      </c>
      <c r="J4" s="24">
        <v>0</v>
      </c>
      <c r="K4" s="25">
        <v>0</v>
      </c>
      <c r="L4" s="24">
        <v>32.1</v>
      </c>
      <c r="M4" s="25">
        <v>0.195970695970696</v>
      </c>
      <c r="N4" s="24">
        <v>131.7</v>
      </c>
      <c r="O4" s="25">
        <v>0.8040293040293041</v>
      </c>
    </row>
    <row r="5" spans="1:15" ht="15">
      <c r="A5" s="21" t="s">
        <v>21</v>
      </c>
      <c r="B5" s="24">
        <v>8</v>
      </c>
      <c r="C5" s="25">
        <v>0.12759170653907495</v>
      </c>
      <c r="D5" s="24">
        <v>6</v>
      </c>
      <c r="E5" s="25">
        <v>0.09569377990430622</v>
      </c>
      <c r="F5" s="24">
        <v>56.7</v>
      </c>
      <c r="G5" s="25">
        <v>0.9043062200956938</v>
      </c>
      <c r="H5" s="24">
        <v>0</v>
      </c>
      <c r="I5" s="25">
        <v>0</v>
      </c>
      <c r="J5" s="24">
        <v>0</v>
      </c>
      <c r="K5" s="25">
        <v>0</v>
      </c>
      <c r="L5" s="24">
        <v>1</v>
      </c>
      <c r="M5" s="25">
        <v>0.014144271570014143</v>
      </c>
      <c r="N5" s="24">
        <v>69.7</v>
      </c>
      <c r="O5" s="25">
        <v>0.9858557284299858</v>
      </c>
    </row>
    <row r="6" spans="1:15" ht="15">
      <c r="A6" s="21" t="s">
        <v>24</v>
      </c>
      <c r="B6" s="24">
        <v>7</v>
      </c>
      <c r="C6" s="25">
        <v>0.017984687323364678</v>
      </c>
      <c r="D6" s="24">
        <v>11</v>
      </c>
      <c r="E6" s="25">
        <v>0.02826165150814449</v>
      </c>
      <c r="F6" s="24">
        <v>376.22</v>
      </c>
      <c r="G6" s="25">
        <v>0.9665998663994656</v>
      </c>
      <c r="H6" s="24">
        <v>1</v>
      </c>
      <c r="I6" s="25">
        <v>0.002569241046194954</v>
      </c>
      <c r="J6" s="24">
        <v>1</v>
      </c>
      <c r="K6" s="25">
        <v>0.002569241046194954</v>
      </c>
      <c r="L6" s="24">
        <v>77.9</v>
      </c>
      <c r="M6" s="25">
        <v>0.1967668603182622</v>
      </c>
      <c r="N6" s="24">
        <v>318</v>
      </c>
      <c r="O6" s="25">
        <v>1</v>
      </c>
    </row>
    <row r="7" spans="1:15" ht="15">
      <c r="A7" s="21" t="s">
        <v>55</v>
      </c>
      <c r="B7" s="24">
        <v>1</v>
      </c>
      <c r="C7" s="25">
        <v>0.0071736011477761845</v>
      </c>
      <c r="D7" s="24">
        <v>2</v>
      </c>
      <c r="E7" s="25">
        <v>0.014347202295552369</v>
      </c>
      <c r="F7" s="24">
        <v>137.39999999999998</v>
      </c>
      <c r="G7" s="25">
        <v>0.9856527977044476</v>
      </c>
      <c r="H7" s="24">
        <v>0</v>
      </c>
      <c r="I7" s="25">
        <v>0</v>
      </c>
      <c r="J7" s="24">
        <v>0</v>
      </c>
      <c r="K7" s="25">
        <v>0</v>
      </c>
      <c r="L7" s="24">
        <v>29.4</v>
      </c>
      <c r="M7" s="25">
        <v>0.20970042796005703</v>
      </c>
      <c r="N7" s="24">
        <v>110.80000000000001</v>
      </c>
      <c r="O7" s="25">
        <v>0.7902995720399429</v>
      </c>
    </row>
  </sheetData>
  <mergeCells count="1">
    <mergeCell ref="A1:O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D25" sqref="D25"/>
    </sheetView>
  </sheetViews>
  <sheetFormatPr defaultColWidth="8.8515625" defaultRowHeight="15"/>
  <cols>
    <col min="1" max="1" width="21.421875" style="26" bestFit="1" customWidth="1"/>
    <col min="2" max="2" width="9.28125" style="26" customWidth="1"/>
    <col min="3" max="7" width="8.8515625" style="26" customWidth="1"/>
    <col min="8" max="8" width="9.421875" style="26" customWidth="1"/>
    <col min="9" max="12" width="8.8515625" style="26" customWidth="1"/>
    <col min="13" max="13" width="6.140625" style="26" bestFit="1" customWidth="1"/>
    <col min="14" max="14" width="11.00390625" style="26" bestFit="1" customWidth="1"/>
    <col min="15" max="16384" width="8.8515625" style="26" customWidth="1"/>
  </cols>
  <sheetData>
    <row r="1" spans="1:15" s="46" customFormat="1" ht="45">
      <c r="A1" s="45" t="s">
        <v>0</v>
      </c>
      <c r="B1" s="47" t="s">
        <v>58</v>
      </c>
      <c r="C1" s="48" t="s">
        <v>56</v>
      </c>
      <c r="D1" s="47" t="s">
        <v>59</v>
      </c>
      <c r="E1" s="48" t="s">
        <v>56</v>
      </c>
      <c r="F1" s="47" t="s">
        <v>60</v>
      </c>
      <c r="G1" s="48" t="s">
        <v>56</v>
      </c>
      <c r="H1" s="47" t="s">
        <v>61</v>
      </c>
      <c r="I1" s="48" t="s">
        <v>56</v>
      </c>
      <c r="J1" s="47" t="s">
        <v>62</v>
      </c>
      <c r="K1" s="48" t="s">
        <v>64</v>
      </c>
      <c r="L1" s="49" t="s">
        <v>65</v>
      </c>
      <c r="M1" s="50" t="s">
        <v>56</v>
      </c>
      <c r="N1" s="50" t="s">
        <v>63</v>
      </c>
      <c r="O1" s="48" t="s">
        <v>56</v>
      </c>
    </row>
    <row r="2" spans="1:15" ht="15">
      <c r="A2" s="27" t="s">
        <v>1</v>
      </c>
      <c r="B2" s="28">
        <v>0</v>
      </c>
      <c r="C2" s="29">
        <v>0</v>
      </c>
      <c r="D2" s="28">
        <v>10</v>
      </c>
      <c r="E2" s="29">
        <v>0.286</v>
      </c>
      <c r="F2" s="28">
        <v>25</v>
      </c>
      <c r="G2" s="29">
        <v>0.714</v>
      </c>
      <c r="H2" s="28">
        <v>0</v>
      </c>
      <c r="I2" s="29">
        <v>0</v>
      </c>
      <c r="J2" s="28">
        <v>0</v>
      </c>
      <c r="K2" s="29">
        <v>0</v>
      </c>
      <c r="L2" s="30">
        <v>5</v>
      </c>
      <c r="M2" s="31">
        <v>0.143</v>
      </c>
      <c r="N2" s="32">
        <v>30</v>
      </c>
      <c r="O2" s="29">
        <v>0.857</v>
      </c>
    </row>
    <row r="3" spans="1:15" ht="15">
      <c r="A3" s="27" t="s">
        <v>2</v>
      </c>
      <c r="B3" s="28">
        <v>2.5</v>
      </c>
      <c r="C3" s="29">
        <v>0.123</v>
      </c>
      <c r="D3" s="28">
        <v>2</v>
      </c>
      <c r="E3" s="29">
        <v>0.1</v>
      </c>
      <c r="F3" s="28">
        <v>15.5</v>
      </c>
      <c r="G3" s="29">
        <v>0.777</v>
      </c>
      <c r="H3" s="28">
        <v>0</v>
      </c>
      <c r="I3" s="29">
        <v>0</v>
      </c>
      <c r="J3" s="28">
        <v>0</v>
      </c>
      <c r="K3" s="29">
        <v>0</v>
      </c>
      <c r="L3" s="30">
        <v>2</v>
      </c>
      <c r="M3" s="31">
        <v>0.1</v>
      </c>
      <c r="N3" s="32">
        <v>18</v>
      </c>
      <c r="O3" s="29">
        <v>0.9</v>
      </c>
    </row>
    <row r="4" spans="1:15" ht="15">
      <c r="A4" s="27" t="s">
        <v>3</v>
      </c>
      <c r="B4" s="28">
        <v>1</v>
      </c>
      <c r="C4" s="29">
        <v>0.035</v>
      </c>
      <c r="D4" s="28">
        <v>0</v>
      </c>
      <c r="E4" s="29">
        <v>0</v>
      </c>
      <c r="F4" s="28">
        <v>27.3</v>
      </c>
      <c r="G4" s="29">
        <v>0.965</v>
      </c>
      <c r="H4" s="28">
        <v>0</v>
      </c>
      <c r="I4" s="29">
        <v>0</v>
      </c>
      <c r="J4" s="28">
        <v>0</v>
      </c>
      <c r="K4" s="29">
        <v>0</v>
      </c>
      <c r="L4" s="30">
        <v>1</v>
      </c>
      <c r="M4" s="31">
        <v>0.035</v>
      </c>
      <c r="N4" s="32">
        <v>27.3</v>
      </c>
      <c r="O4" s="29">
        <v>0.965</v>
      </c>
    </row>
    <row r="5" spans="1:15" ht="15">
      <c r="A5" s="27" t="s">
        <v>4</v>
      </c>
      <c r="B5" s="28">
        <v>2</v>
      </c>
      <c r="C5" s="29">
        <v>0.055</v>
      </c>
      <c r="D5" s="28">
        <v>1</v>
      </c>
      <c r="E5" s="29">
        <v>0.027</v>
      </c>
      <c r="F5" s="28">
        <v>32.5</v>
      </c>
      <c r="G5" s="29">
        <v>0.89</v>
      </c>
      <c r="H5" s="28">
        <v>0</v>
      </c>
      <c r="I5" s="29">
        <v>0</v>
      </c>
      <c r="J5" s="28">
        <v>1</v>
      </c>
      <c r="K5" s="29">
        <v>0.027</v>
      </c>
      <c r="L5" s="30">
        <v>1</v>
      </c>
      <c r="M5" s="31">
        <v>0.027</v>
      </c>
      <c r="N5" s="32">
        <v>35.5</v>
      </c>
      <c r="O5" s="29">
        <v>0.973</v>
      </c>
    </row>
    <row r="6" spans="1:15" ht="15">
      <c r="A6" s="27" t="s">
        <v>5</v>
      </c>
      <c r="B6" s="28">
        <v>3</v>
      </c>
      <c r="C6" s="29">
        <v>0.097</v>
      </c>
      <c r="D6" s="28">
        <v>0</v>
      </c>
      <c r="E6" s="29">
        <v>0</v>
      </c>
      <c r="F6" s="28">
        <v>26.9</v>
      </c>
      <c r="G6" s="29">
        <v>0.871</v>
      </c>
      <c r="H6" s="28">
        <v>0</v>
      </c>
      <c r="I6" s="29">
        <v>0</v>
      </c>
      <c r="J6" s="28">
        <v>1</v>
      </c>
      <c r="K6" s="29">
        <v>0.032</v>
      </c>
      <c r="L6" s="30">
        <v>3</v>
      </c>
      <c r="M6" s="31">
        <v>0.097</v>
      </c>
      <c r="N6" s="32">
        <v>27.9</v>
      </c>
      <c r="O6" s="29">
        <v>0.903</v>
      </c>
    </row>
    <row r="7" spans="1:15" ht="15">
      <c r="A7" s="27" t="s">
        <v>6</v>
      </c>
      <c r="B7" s="28">
        <v>3</v>
      </c>
      <c r="C7" s="29">
        <v>0.126</v>
      </c>
      <c r="D7" s="28">
        <v>2</v>
      </c>
      <c r="E7" s="29">
        <v>0.084</v>
      </c>
      <c r="F7" s="28">
        <v>18.8</v>
      </c>
      <c r="G7" s="29">
        <v>0.79</v>
      </c>
      <c r="H7" s="28">
        <v>0</v>
      </c>
      <c r="I7" s="29">
        <v>0</v>
      </c>
      <c r="J7" s="28">
        <v>0</v>
      </c>
      <c r="K7" s="29">
        <v>0</v>
      </c>
      <c r="L7" s="30">
        <v>2</v>
      </c>
      <c r="M7" s="31">
        <v>0.084</v>
      </c>
      <c r="N7" s="32">
        <v>21.8</v>
      </c>
      <c r="O7" s="29">
        <v>0.916</v>
      </c>
    </row>
    <row r="8" spans="1:15" ht="15">
      <c r="A8" s="27" t="s">
        <v>7</v>
      </c>
      <c r="B8" s="28">
        <v>1</v>
      </c>
      <c r="C8" s="29">
        <v>0.036</v>
      </c>
      <c r="D8" s="28">
        <v>5</v>
      </c>
      <c r="E8" s="29">
        <v>0.179</v>
      </c>
      <c r="F8" s="28">
        <v>22</v>
      </c>
      <c r="G8" s="29">
        <v>0.785</v>
      </c>
      <c r="H8" s="28">
        <v>0</v>
      </c>
      <c r="I8" s="29">
        <v>0</v>
      </c>
      <c r="J8" s="28">
        <v>0</v>
      </c>
      <c r="K8" s="29">
        <v>0</v>
      </c>
      <c r="L8" s="30">
        <v>9</v>
      </c>
      <c r="M8" s="31">
        <v>0.32</v>
      </c>
      <c r="N8" s="32">
        <v>19</v>
      </c>
      <c r="O8" s="29">
        <v>0.68</v>
      </c>
    </row>
    <row r="9" spans="1:15" ht="15">
      <c r="A9" s="27" t="s">
        <v>8</v>
      </c>
      <c r="B9" s="28">
        <v>3</v>
      </c>
      <c r="C9" s="29">
        <v>0.081</v>
      </c>
      <c r="D9" s="28">
        <v>2</v>
      </c>
      <c r="E9" s="29">
        <v>0.054</v>
      </c>
      <c r="F9" s="28">
        <v>31.9</v>
      </c>
      <c r="G9" s="29">
        <v>0.865</v>
      </c>
      <c r="H9" s="28">
        <v>0</v>
      </c>
      <c r="I9" s="29">
        <v>0</v>
      </c>
      <c r="J9" s="28">
        <v>0</v>
      </c>
      <c r="K9" s="29">
        <v>0</v>
      </c>
      <c r="L9" s="30">
        <v>12.9</v>
      </c>
      <c r="M9" s="31">
        <v>0.35</v>
      </c>
      <c r="N9" s="32">
        <v>24</v>
      </c>
      <c r="O9" s="29">
        <v>0.65</v>
      </c>
    </row>
    <row r="10" spans="1:15" ht="15">
      <c r="A10" s="27" t="s">
        <v>9</v>
      </c>
      <c r="B10" s="28">
        <v>3</v>
      </c>
      <c r="C10" s="29">
        <v>0.084</v>
      </c>
      <c r="D10" s="28">
        <v>4</v>
      </c>
      <c r="E10" s="29">
        <v>0.112</v>
      </c>
      <c r="F10" s="28">
        <v>28.8</v>
      </c>
      <c r="G10" s="29">
        <v>0.805</v>
      </c>
      <c r="H10" s="28">
        <v>0</v>
      </c>
      <c r="I10" s="29">
        <v>0</v>
      </c>
      <c r="J10" s="28">
        <v>0</v>
      </c>
      <c r="K10" s="29">
        <v>0</v>
      </c>
      <c r="L10" s="30">
        <v>9.9</v>
      </c>
      <c r="M10" s="31">
        <v>0.276</v>
      </c>
      <c r="N10" s="32">
        <v>25.9</v>
      </c>
      <c r="O10" s="29">
        <v>0.724</v>
      </c>
    </row>
    <row r="11" spans="1:15" ht="15">
      <c r="A11" s="27" t="s">
        <v>10</v>
      </c>
      <c r="B11" s="28">
        <v>4.9</v>
      </c>
      <c r="C11" s="29">
        <v>0.1</v>
      </c>
      <c r="D11" s="28">
        <v>6.5</v>
      </c>
      <c r="E11" s="29">
        <v>0.122</v>
      </c>
      <c r="F11" s="28">
        <v>38.2</v>
      </c>
      <c r="G11" s="29">
        <v>0.778</v>
      </c>
      <c r="H11" s="28">
        <v>0</v>
      </c>
      <c r="I11" s="29">
        <v>0</v>
      </c>
      <c r="J11" s="28">
        <v>0</v>
      </c>
      <c r="K11" s="29">
        <v>0</v>
      </c>
      <c r="L11" s="30">
        <v>21</v>
      </c>
      <c r="M11" s="31">
        <v>0.427</v>
      </c>
      <c r="N11" s="32">
        <v>28.2</v>
      </c>
      <c r="O11" s="29">
        <v>0.573</v>
      </c>
    </row>
    <row r="12" spans="1:15" ht="15">
      <c r="A12" s="27" t="s">
        <v>11</v>
      </c>
      <c r="B12" s="28">
        <v>17.9</v>
      </c>
      <c r="C12" s="29">
        <v>0.23</v>
      </c>
      <c r="D12" s="28">
        <v>11.5</v>
      </c>
      <c r="E12" s="29">
        <v>0.148</v>
      </c>
      <c r="F12" s="28">
        <v>48.3</v>
      </c>
      <c r="G12" s="29">
        <v>0.622</v>
      </c>
      <c r="H12" s="28">
        <v>0</v>
      </c>
      <c r="I12" s="29">
        <v>0</v>
      </c>
      <c r="J12" s="28">
        <v>0</v>
      </c>
      <c r="K12" s="29">
        <v>0</v>
      </c>
      <c r="L12" s="30">
        <v>29.5</v>
      </c>
      <c r="M12" s="31">
        <v>0.379</v>
      </c>
      <c r="N12" s="32">
        <v>48.3</v>
      </c>
      <c r="O12" s="29">
        <v>0.621</v>
      </c>
    </row>
    <row r="13" spans="1:15" ht="15">
      <c r="A13" s="27" t="s">
        <v>12</v>
      </c>
      <c r="B13" s="28">
        <v>15</v>
      </c>
      <c r="C13" s="29">
        <v>0.129</v>
      </c>
      <c r="D13" s="28">
        <v>8.5</v>
      </c>
      <c r="E13" s="29">
        <v>0.073</v>
      </c>
      <c r="F13" s="28">
        <v>92.5</v>
      </c>
      <c r="G13" s="29">
        <v>0.797</v>
      </c>
      <c r="H13" s="28">
        <v>0</v>
      </c>
      <c r="I13" s="29">
        <v>0</v>
      </c>
      <c r="J13" s="28">
        <v>0</v>
      </c>
      <c r="K13" s="29">
        <v>0</v>
      </c>
      <c r="L13" s="30">
        <v>51.9</v>
      </c>
      <c r="M13" s="31">
        <v>0.447</v>
      </c>
      <c r="N13" s="32">
        <v>64.1</v>
      </c>
      <c r="O13" s="29">
        <v>0.553</v>
      </c>
    </row>
    <row r="14" spans="1:15" ht="15">
      <c r="A14" s="27" t="s">
        <v>13</v>
      </c>
      <c r="B14" s="28">
        <v>1</v>
      </c>
      <c r="C14" s="29">
        <v>0.037</v>
      </c>
      <c r="D14" s="28">
        <v>2</v>
      </c>
      <c r="E14" s="29">
        <v>0.073</v>
      </c>
      <c r="F14" s="28">
        <v>24</v>
      </c>
      <c r="G14" s="29">
        <v>0.89</v>
      </c>
      <c r="H14" s="28">
        <v>0</v>
      </c>
      <c r="I14" s="29">
        <v>0</v>
      </c>
      <c r="J14" s="28">
        <v>0</v>
      </c>
      <c r="K14" s="29">
        <v>0</v>
      </c>
      <c r="L14" s="30">
        <v>2</v>
      </c>
      <c r="M14" s="31">
        <v>0.074</v>
      </c>
      <c r="N14" s="32">
        <v>25</v>
      </c>
      <c r="O14" s="29">
        <v>0.826</v>
      </c>
    </row>
    <row r="15" spans="1:15" ht="15">
      <c r="A15" s="27" t="s">
        <v>14</v>
      </c>
      <c r="B15" s="28">
        <v>0</v>
      </c>
      <c r="C15" s="29">
        <v>0</v>
      </c>
      <c r="D15" s="28">
        <v>5.5</v>
      </c>
      <c r="E15" s="29">
        <v>0.225</v>
      </c>
      <c r="F15" s="28">
        <v>18</v>
      </c>
      <c r="G15" s="29">
        <v>0.736</v>
      </c>
      <c r="H15" s="28">
        <v>0</v>
      </c>
      <c r="I15" s="29">
        <v>0</v>
      </c>
      <c r="J15" s="28">
        <v>1</v>
      </c>
      <c r="K15" s="29">
        <v>0.039</v>
      </c>
      <c r="L15" s="30">
        <v>3</v>
      </c>
      <c r="M15" s="31">
        <v>0.123</v>
      </c>
      <c r="N15" s="32">
        <v>21.5</v>
      </c>
      <c r="O15" s="29">
        <v>0.877</v>
      </c>
    </row>
    <row r="16" spans="1:15" ht="15.75" thickBot="1">
      <c r="A16" s="33" t="s">
        <v>15</v>
      </c>
      <c r="B16" s="34">
        <v>11</v>
      </c>
      <c r="C16" s="35">
        <v>0.278</v>
      </c>
      <c r="D16" s="34">
        <v>3.5</v>
      </c>
      <c r="E16" s="35">
        <v>0.089</v>
      </c>
      <c r="F16" s="34">
        <v>25.1</v>
      </c>
      <c r="G16" s="35">
        <v>0.634</v>
      </c>
      <c r="H16" s="34">
        <v>0</v>
      </c>
      <c r="I16" s="35">
        <v>0</v>
      </c>
      <c r="J16" s="34">
        <v>0</v>
      </c>
      <c r="K16" s="35">
        <v>0</v>
      </c>
      <c r="L16" s="36">
        <v>11.5</v>
      </c>
      <c r="M16" s="37">
        <v>0.29</v>
      </c>
      <c r="N16" s="38">
        <v>28.1</v>
      </c>
      <c r="O16" s="35">
        <v>0.71</v>
      </c>
    </row>
    <row r="17" spans="1:15" ht="15.75" thickBot="1">
      <c r="A17" s="39" t="s">
        <v>45</v>
      </c>
      <c r="B17" s="40">
        <f>SUM(B2:B16)</f>
        <v>68.3</v>
      </c>
      <c r="C17" s="41">
        <f>B17/SUM($B$17,$D$17,$F$17,$H$17,$J$17)</f>
        <v>0.11204068241469814</v>
      </c>
      <c r="D17" s="40">
        <f>SUM(D2:D16)</f>
        <v>63.5</v>
      </c>
      <c r="E17" s="41">
        <f>D17/SUM($B$17,$D$17,$F$17,$H$17,$J$17)</f>
        <v>0.10416666666666664</v>
      </c>
      <c r="F17" s="40">
        <f>SUM(F2:F16)</f>
        <v>474.80000000000007</v>
      </c>
      <c r="G17" s="41">
        <f>F17/SUM($B$17,$D$17,$F$17,$H$17,$J$17)</f>
        <v>0.7788713910761155</v>
      </c>
      <c r="H17" s="40">
        <f>SUM(H2:H16)</f>
        <v>0</v>
      </c>
      <c r="I17" s="41">
        <f>H17/SUM($B$17,$D$17,$F$17,$H$17,$J$17)</f>
        <v>0</v>
      </c>
      <c r="J17" s="40">
        <f>SUM(J2:J16)</f>
        <v>3</v>
      </c>
      <c r="K17" s="41">
        <f>J17/SUM($B$17,$D$17,$F$17,$H$17,$J$17)</f>
        <v>0.004921259842519684</v>
      </c>
      <c r="L17" s="42">
        <f>SUM(L2:L16)</f>
        <v>164.7</v>
      </c>
      <c r="M17" s="43">
        <f>L17/(L17+N17)</f>
        <v>0.27031019202363366</v>
      </c>
      <c r="N17" s="44">
        <f>SUM(N2:N16)</f>
        <v>444.6</v>
      </c>
      <c r="O17" s="41">
        <f>N17/(L17+N17)</f>
        <v>0.7296898079763664</v>
      </c>
    </row>
    <row r="18" ht="15">
      <c r="A18" s="26" t="s">
        <v>57</v>
      </c>
    </row>
  </sheetData>
  <printOptions/>
  <pageMargins left="0.7" right="0.7" top="0.75" bottom="0.75" header="0.3" footer="0.3"/>
  <pageSetup fitToHeight="0" fitToWidth="1" orientation="landscape" paperSize="9" scale="79"/>
  <headerFooter alignWithMargins="0">
    <oddHeader>&amp;CTable 4.X PDS Teachers by Ethnicity and Gender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7"/>
  <sheetViews>
    <sheetView workbookViewId="0" topLeftCell="A1">
      <selection activeCell="A1" sqref="A1:IV7"/>
    </sheetView>
  </sheetViews>
  <sheetFormatPr defaultColWidth="8.8515625" defaultRowHeight="15"/>
  <cols>
    <col min="1" max="1" width="17.8515625" style="0" bestFit="1" customWidth="1"/>
  </cols>
  <sheetData>
    <row r="1" spans="1:256" s="3" customFormat="1" ht="15.75">
      <c r="A1" s="6" t="s">
        <v>16</v>
      </c>
      <c r="B1" s="7" t="s">
        <v>36</v>
      </c>
      <c r="C1" s="7"/>
      <c r="D1" s="7" t="s">
        <v>40</v>
      </c>
      <c r="E1" s="7"/>
      <c r="F1" s="7" t="s">
        <v>39</v>
      </c>
      <c r="G1" s="7"/>
      <c r="H1" s="7" t="s">
        <v>37</v>
      </c>
      <c r="I1" s="7"/>
      <c r="J1" s="7" t="s">
        <v>38</v>
      </c>
      <c r="K1" s="7"/>
      <c r="L1" s="7" t="s">
        <v>43</v>
      </c>
      <c r="M1" s="7"/>
      <c r="N1" s="7" t="s">
        <v>44</v>
      </c>
      <c r="O1" s="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5" ht="15.75">
      <c r="A2" s="4" t="s">
        <v>17</v>
      </c>
      <c r="B2" s="12">
        <v>1</v>
      </c>
      <c r="C2" s="11">
        <v>0.034</v>
      </c>
      <c r="D2" s="10">
        <v>1</v>
      </c>
      <c r="E2" s="11">
        <v>0.034</v>
      </c>
      <c r="F2" s="10">
        <v>27.3</v>
      </c>
      <c r="G2" s="11">
        <v>0.932</v>
      </c>
      <c r="H2" s="10">
        <v>0</v>
      </c>
      <c r="I2" s="11">
        <v>0</v>
      </c>
      <c r="J2" s="10">
        <v>0</v>
      </c>
      <c r="K2" s="11">
        <v>0</v>
      </c>
      <c r="L2" s="10">
        <v>1.3</v>
      </c>
      <c r="M2" s="11">
        <v>0.045</v>
      </c>
      <c r="N2" s="10">
        <v>28</v>
      </c>
      <c r="O2" s="11">
        <v>0.955</v>
      </c>
    </row>
    <row r="3" spans="1:15" ht="15.75">
      <c r="A3" s="4" t="s">
        <v>18</v>
      </c>
      <c r="B3" s="12">
        <v>0</v>
      </c>
      <c r="C3" s="11">
        <v>0</v>
      </c>
      <c r="D3" s="10">
        <v>1</v>
      </c>
      <c r="E3" s="11">
        <v>0.026</v>
      </c>
      <c r="F3" s="10">
        <v>36.8</v>
      </c>
      <c r="G3" s="11">
        <v>0.974</v>
      </c>
      <c r="H3" s="10">
        <v>0</v>
      </c>
      <c r="I3" s="11">
        <v>0</v>
      </c>
      <c r="J3" s="10">
        <v>0</v>
      </c>
      <c r="K3" s="11">
        <v>0</v>
      </c>
      <c r="L3" s="10">
        <v>1.3</v>
      </c>
      <c r="M3" s="11">
        <v>0.035</v>
      </c>
      <c r="N3" s="10">
        <v>36.5</v>
      </c>
      <c r="O3" s="11">
        <v>0.965</v>
      </c>
    </row>
    <row r="4" spans="1:15" ht="15.75">
      <c r="A4" s="4" t="s">
        <v>19</v>
      </c>
      <c r="B4" s="12">
        <v>0</v>
      </c>
      <c r="C4" s="11">
        <v>0</v>
      </c>
      <c r="D4" s="10">
        <v>0</v>
      </c>
      <c r="E4" s="11">
        <v>0</v>
      </c>
      <c r="F4" s="10">
        <v>22.9</v>
      </c>
      <c r="G4" s="11">
        <v>1</v>
      </c>
      <c r="H4" s="10">
        <v>0</v>
      </c>
      <c r="I4" s="11">
        <v>0</v>
      </c>
      <c r="J4" s="10">
        <v>0</v>
      </c>
      <c r="K4" s="11">
        <v>0</v>
      </c>
      <c r="L4" s="10">
        <v>0.9</v>
      </c>
      <c r="M4" s="11">
        <v>0.041</v>
      </c>
      <c r="N4" s="10">
        <v>22</v>
      </c>
      <c r="O4" s="11">
        <v>0.959</v>
      </c>
    </row>
    <row r="5" spans="1:15" ht="15.75">
      <c r="A5" s="4" t="s">
        <v>35</v>
      </c>
      <c r="B5" s="12">
        <v>2</v>
      </c>
      <c r="C5" s="11">
        <v>0.073</v>
      </c>
      <c r="D5" s="10">
        <v>0</v>
      </c>
      <c r="E5" s="11">
        <v>0</v>
      </c>
      <c r="F5" s="10">
        <v>25.3</v>
      </c>
      <c r="G5" s="11">
        <v>0.927</v>
      </c>
      <c r="H5" s="10">
        <v>0</v>
      </c>
      <c r="I5" s="11">
        <v>0</v>
      </c>
      <c r="J5" s="10">
        <v>0</v>
      </c>
      <c r="K5" s="11">
        <v>0</v>
      </c>
      <c r="L5" s="10">
        <v>10</v>
      </c>
      <c r="M5" s="11">
        <v>0.367</v>
      </c>
      <c r="N5" s="10">
        <v>17.3</v>
      </c>
      <c r="O5" s="11">
        <v>0.633</v>
      </c>
    </row>
    <row r="6" spans="1:15" ht="15.75">
      <c r="A6" s="4" t="s">
        <v>20</v>
      </c>
      <c r="B6" s="12">
        <v>2.3</v>
      </c>
      <c r="C6" s="11">
        <v>0.05</v>
      </c>
      <c r="D6" s="10">
        <v>2</v>
      </c>
      <c r="E6" s="11">
        <v>0.043</v>
      </c>
      <c r="F6" s="10">
        <v>42.1</v>
      </c>
      <c r="G6" s="11">
        <v>0.907</v>
      </c>
      <c r="H6" s="10">
        <v>0</v>
      </c>
      <c r="I6" s="11">
        <v>0</v>
      </c>
      <c r="J6" s="10">
        <v>0</v>
      </c>
      <c r="K6" s="11">
        <v>0</v>
      </c>
      <c r="L6" s="10">
        <v>18.6</v>
      </c>
      <c r="M6" s="11">
        <v>0.4</v>
      </c>
      <c r="N6" s="10">
        <v>27.9</v>
      </c>
      <c r="O6" s="11">
        <v>0.6</v>
      </c>
    </row>
    <row r="7" spans="1:15" ht="15.75">
      <c r="A7" s="4" t="s">
        <v>45</v>
      </c>
      <c r="B7" s="12">
        <f>SUM(B2:B6)</f>
        <v>5.3</v>
      </c>
      <c r="C7" s="11"/>
      <c r="D7" s="12">
        <f>SUM(D2:D6)</f>
        <v>4</v>
      </c>
      <c r="E7" s="11"/>
      <c r="F7" s="12">
        <f>SUM(F2:F6)</f>
        <v>154.4</v>
      </c>
      <c r="G7" s="11"/>
      <c r="H7" s="12">
        <f>SUM(H2:H6)</f>
        <v>0</v>
      </c>
      <c r="I7" s="11"/>
      <c r="J7" s="12">
        <f>SUM(J2:J6)</f>
        <v>0</v>
      </c>
      <c r="K7" s="11"/>
      <c r="L7" s="12">
        <f>SUM(L2:L6)</f>
        <v>32.1</v>
      </c>
      <c r="M7" s="11"/>
      <c r="N7" s="12">
        <f>SUM(N2:N6)</f>
        <v>131.7</v>
      </c>
      <c r="O7" s="11"/>
    </row>
  </sheetData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"/>
  <sheetViews>
    <sheetView workbookViewId="0" topLeftCell="A1">
      <selection activeCell="A1" sqref="A1:IV4"/>
    </sheetView>
  </sheetViews>
  <sheetFormatPr defaultColWidth="8.8515625" defaultRowHeight="15"/>
  <cols>
    <col min="1" max="1" width="18.421875" style="0" bestFit="1" customWidth="1"/>
  </cols>
  <sheetData>
    <row r="1" spans="1:256" s="2" customFormat="1" ht="15.75">
      <c r="A1" s="6" t="s">
        <v>21</v>
      </c>
      <c r="B1" s="7" t="s">
        <v>36</v>
      </c>
      <c r="C1" s="7"/>
      <c r="D1" s="7" t="s">
        <v>40</v>
      </c>
      <c r="E1" s="7"/>
      <c r="F1" s="7" t="s">
        <v>39</v>
      </c>
      <c r="G1" s="7"/>
      <c r="H1" s="7" t="s">
        <v>37</v>
      </c>
      <c r="I1" s="7"/>
      <c r="J1" s="7" t="s">
        <v>38</v>
      </c>
      <c r="K1" s="7"/>
      <c r="L1" s="7" t="s">
        <v>43</v>
      </c>
      <c r="M1" s="7"/>
      <c r="N1" s="7" t="s">
        <v>44</v>
      </c>
      <c r="O1" s="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5" ht="15">
      <c r="A2" s="14" t="s">
        <v>22</v>
      </c>
      <c r="B2" s="16">
        <v>0</v>
      </c>
      <c r="C2" s="11">
        <v>0</v>
      </c>
      <c r="D2" s="10">
        <v>1</v>
      </c>
      <c r="E2" s="17">
        <v>0.04</v>
      </c>
      <c r="F2" s="16">
        <v>24</v>
      </c>
      <c r="G2" s="11">
        <v>0.96</v>
      </c>
      <c r="H2" s="10">
        <v>0</v>
      </c>
      <c r="I2" s="15">
        <v>0</v>
      </c>
      <c r="J2" s="16">
        <v>0</v>
      </c>
      <c r="K2" s="11">
        <v>0</v>
      </c>
      <c r="L2" s="10">
        <v>0</v>
      </c>
      <c r="M2" s="17">
        <v>0</v>
      </c>
      <c r="N2" s="16">
        <v>25</v>
      </c>
      <c r="O2" s="11">
        <v>1</v>
      </c>
    </row>
    <row r="3" spans="1:15" ht="15">
      <c r="A3" s="4" t="s">
        <v>23</v>
      </c>
      <c r="B3" s="16">
        <v>8</v>
      </c>
      <c r="C3" s="11">
        <v>0.175</v>
      </c>
      <c r="D3" s="10">
        <v>5</v>
      </c>
      <c r="E3" s="17">
        <v>0.109</v>
      </c>
      <c r="F3" s="16">
        <v>32.7</v>
      </c>
      <c r="G3" s="11">
        <v>0.716</v>
      </c>
      <c r="H3" s="10">
        <v>0</v>
      </c>
      <c r="I3" s="15">
        <v>0</v>
      </c>
      <c r="J3" s="16">
        <v>0</v>
      </c>
      <c r="K3" s="11">
        <v>0</v>
      </c>
      <c r="L3" s="10">
        <v>1</v>
      </c>
      <c r="M3" s="17">
        <v>0.022</v>
      </c>
      <c r="N3" s="16">
        <v>44.7</v>
      </c>
      <c r="O3" s="11">
        <v>0.978</v>
      </c>
    </row>
    <row r="4" spans="1:15" ht="15">
      <c r="A4" s="4" t="s">
        <v>45</v>
      </c>
      <c r="B4" s="16">
        <f>SUM(B2:B3)</f>
        <v>8</v>
      </c>
      <c r="C4" s="11"/>
      <c r="D4" s="16">
        <f>SUM(D2:D3)</f>
        <v>6</v>
      </c>
      <c r="E4" s="17"/>
      <c r="F4" s="16">
        <f>SUM(F2:F3)</f>
        <v>56.7</v>
      </c>
      <c r="G4" s="13"/>
      <c r="H4" s="16">
        <f>SUM(H2:H3)</f>
        <v>0</v>
      </c>
      <c r="I4" s="15"/>
      <c r="J4" s="16">
        <f>SUM(J2:J3)</f>
        <v>0</v>
      </c>
      <c r="K4" s="11"/>
      <c r="L4" s="16">
        <f>SUM(L2:L3)</f>
        <v>1</v>
      </c>
      <c r="M4" s="17"/>
      <c r="N4" s="16">
        <f>SUM(N2:N3)</f>
        <v>69.7</v>
      </c>
      <c r="O4" s="11"/>
    </row>
  </sheetData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A1">
      <selection activeCell="A1" sqref="A1:IV9"/>
    </sheetView>
  </sheetViews>
  <sheetFormatPr defaultColWidth="8.8515625" defaultRowHeight="15"/>
  <cols>
    <col min="1" max="1" width="24.140625" style="0" bestFit="1" customWidth="1"/>
    <col min="3" max="3" width="5.140625" style="0" bestFit="1" customWidth="1"/>
    <col min="4" max="4" width="11.421875" style="0" bestFit="1" customWidth="1"/>
    <col min="5" max="5" width="6.140625" style="0" bestFit="1" customWidth="1"/>
    <col min="6" max="6" width="9.28125" style="0" bestFit="1" customWidth="1"/>
    <col min="7" max="7" width="7.140625" style="0" bestFit="1" customWidth="1"/>
    <col min="8" max="8" width="12.7109375" style="0" bestFit="1" customWidth="1"/>
    <col min="9" max="9" width="5.140625" style="0" bestFit="1" customWidth="1"/>
    <col min="10" max="10" width="8.421875" style="0" bestFit="1" customWidth="1"/>
    <col min="11" max="11" width="5.140625" style="0" bestFit="1" customWidth="1"/>
    <col min="12" max="12" width="8.421875" style="0" bestFit="1" customWidth="1"/>
    <col min="13" max="13" width="6.140625" style="0" bestFit="1" customWidth="1"/>
    <col min="14" max="14" width="11.00390625" style="0" bestFit="1" customWidth="1"/>
    <col min="15" max="15" width="7.140625" style="0" bestFit="1" customWidth="1"/>
  </cols>
  <sheetData>
    <row r="1" spans="1:256" s="2" customFormat="1" ht="15.75">
      <c r="A1" s="6" t="s">
        <v>24</v>
      </c>
      <c r="B1" s="7" t="s">
        <v>36</v>
      </c>
      <c r="C1" s="7"/>
      <c r="D1" s="7" t="s">
        <v>40</v>
      </c>
      <c r="E1" s="7"/>
      <c r="F1" s="7" t="s">
        <v>39</v>
      </c>
      <c r="G1" s="7"/>
      <c r="H1" s="7" t="s">
        <v>37</v>
      </c>
      <c r="I1" s="7"/>
      <c r="J1" s="7" t="s">
        <v>38</v>
      </c>
      <c r="K1" s="7"/>
      <c r="L1" s="7" t="s">
        <v>43</v>
      </c>
      <c r="M1" s="7"/>
      <c r="N1" s="7" t="s">
        <v>44</v>
      </c>
      <c r="O1" s="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5" ht="15">
      <c r="A2" s="4" t="s">
        <v>25</v>
      </c>
      <c r="B2" s="16">
        <v>1</v>
      </c>
      <c r="C2" s="11">
        <v>0.025</v>
      </c>
      <c r="D2" s="10">
        <v>4</v>
      </c>
      <c r="E2" s="17">
        <v>0.1</v>
      </c>
      <c r="F2" s="16">
        <v>34.2</v>
      </c>
      <c r="G2" s="11">
        <v>0.851</v>
      </c>
      <c r="H2" s="10">
        <v>0</v>
      </c>
      <c r="I2" s="17">
        <v>0</v>
      </c>
      <c r="J2" s="16">
        <v>1</v>
      </c>
      <c r="K2" s="11">
        <v>0.025</v>
      </c>
      <c r="L2" s="10">
        <v>3</v>
      </c>
      <c r="M2" s="17">
        <v>0.075</v>
      </c>
      <c r="N2" s="16">
        <v>37.2</v>
      </c>
      <c r="O2" s="11">
        <v>0.925</v>
      </c>
    </row>
    <row r="3" spans="1:15" ht="15">
      <c r="A3" s="4" t="s">
        <v>26</v>
      </c>
      <c r="B3" s="16">
        <v>0</v>
      </c>
      <c r="C3" s="11">
        <v>0</v>
      </c>
      <c r="D3" s="10">
        <v>0</v>
      </c>
      <c r="E3" s="17">
        <v>0</v>
      </c>
      <c r="F3" s="16">
        <v>33.52</v>
      </c>
      <c r="G3" s="11">
        <v>1</v>
      </c>
      <c r="H3" s="10">
        <v>0</v>
      </c>
      <c r="I3" s="17">
        <v>0</v>
      </c>
      <c r="J3" s="16">
        <v>0</v>
      </c>
      <c r="K3" s="11">
        <v>0</v>
      </c>
      <c r="L3" s="10">
        <v>0</v>
      </c>
      <c r="M3" s="17">
        <v>0</v>
      </c>
      <c r="N3" s="16">
        <v>33.2</v>
      </c>
      <c r="O3" s="11">
        <v>1</v>
      </c>
    </row>
    <row r="4" spans="1:15" ht="15">
      <c r="A4" s="4" t="s">
        <v>41</v>
      </c>
      <c r="B4" s="16">
        <v>0</v>
      </c>
      <c r="C4" s="11">
        <v>0</v>
      </c>
      <c r="D4" s="10">
        <v>1</v>
      </c>
      <c r="E4" s="17">
        <v>0.029</v>
      </c>
      <c r="F4" s="16">
        <v>33.2</v>
      </c>
      <c r="G4" s="11">
        <v>0.971</v>
      </c>
      <c r="H4" s="10">
        <v>0</v>
      </c>
      <c r="I4" s="17">
        <v>0</v>
      </c>
      <c r="J4" s="16">
        <v>0</v>
      </c>
      <c r="K4" s="11">
        <v>0</v>
      </c>
      <c r="L4" s="10">
        <v>1</v>
      </c>
      <c r="M4" s="17">
        <v>0.029</v>
      </c>
      <c r="N4" s="16">
        <v>33.2</v>
      </c>
      <c r="O4" s="11">
        <v>0.971</v>
      </c>
    </row>
    <row r="5" spans="1:15" ht="15">
      <c r="A5" s="4" t="s">
        <v>27</v>
      </c>
      <c r="B5" s="16">
        <v>0</v>
      </c>
      <c r="C5" s="11">
        <v>0</v>
      </c>
      <c r="D5" s="10">
        <v>0</v>
      </c>
      <c r="E5" s="17">
        <v>0</v>
      </c>
      <c r="F5" s="16">
        <v>33</v>
      </c>
      <c r="G5" s="11">
        <v>1</v>
      </c>
      <c r="H5" s="10">
        <v>0</v>
      </c>
      <c r="I5" s="17">
        <v>0</v>
      </c>
      <c r="J5" s="16">
        <v>0</v>
      </c>
      <c r="K5" s="11">
        <v>0</v>
      </c>
      <c r="L5" s="10">
        <v>0</v>
      </c>
      <c r="M5" s="17">
        <v>0</v>
      </c>
      <c r="N5" s="16">
        <v>33</v>
      </c>
      <c r="O5" s="11">
        <v>1</v>
      </c>
    </row>
    <row r="6" spans="1:15" ht="15">
      <c r="A6" s="4" t="s">
        <v>28</v>
      </c>
      <c r="B6" s="16">
        <v>3</v>
      </c>
      <c r="C6" s="11">
        <v>0.052</v>
      </c>
      <c r="D6" s="10">
        <v>1</v>
      </c>
      <c r="E6" s="17">
        <v>0.017</v>
      </c>
      <c r="F6" s="16">
        <v>52.6</v>
      </c>
      <c r="G6" s="11">
        <v>0.913</v>
      </c>
      <c r="H6" s="10">
        <v>1</v>
      </c>
      <c r="I6" s="17">
        <v>0.017</v>
      </c>
      <c r="J6" s="16">
        <v>0</v>
      </c>
      <c r="K6" s="11">
        <v>0</v>
      </c>
      <c r="L6" s="10">
        <v>6.9</v>
      </c>
      <c r="M6" s="17">
        <v>0.12</v>
      </c>
      <c r="N6" s="16">
        <v>50.7</v>
      </c>
      <c r="O6" s="11">
        <v>0.88</v>
      </c>
    </row>
    <row r="7" spans="1:15" ht="15">
      <c r="A7" s="4" t="s">
        <v>29</v>
      </c>
      <c r="B7" s="16">
        <v>1</v>
      </c>
      <c r="C7" s="11">
        <v>0.015</v>
      </c>
      <c r="D7" s="10">
        <v>2</v>
      </c>
      <c r="E7" s="17">
        <v>0.031</v>
      </c>
      <c r="F7" s="16">
        <v>62.5</v>
      </c>
      <c r="G7" s="11">
        <v>0.954</v>
      </c>
      <c r="H7" s="10">
        <v>0</v>
      </c>
      <c r="I7" s="17">
        <v>0</v>
      </c>
      <c r="J7" s="16">
        <v>0</v>
      </c>
      <c r="K7" s="11">
        <v>0</v>
      </c>
      <c r="L7" s="10">
        <v>19.6</v>
      </c>
      <c r="M7" s="17">
        <v>0.299</v>
      </c>
      <c r="N7" s="16">
        <v>45.9</v>
      </c>
      <c r="O7" s="11">
        <v>0.701</v>
      </c>
    </row>
    <row r="8" spans="1:15" ht="15">
      <c r="A8" s="4" t="s">
        <v>30</v>
      </c>
      <c r="B8" s="16">
        <v>2</v>
      </c>
      <c r="C8" s="11">
        <v>0.015</v>
      </c>
      <c r="D8" s="10">
        <v>3</v>
      </c>
      <c r="E8" s="17">
        <v>0.023</v>
      </c>
      <c r="F8" s="16">
        <v>127.2</v>
      </c>
      <c r="G8" s="11">
        <v>0.962</v>
      </c>
      <c r="H8" s="10">
        <v>0</v>
      </c>
      <c r="I8" s="17">
        <v>0</v>
      </c>
      <c r="J8" s="16">
        <v>0</v>
      </c>
      <c r="K8" s="11">
        <v>0</v>
      </c>
      <c r="L8" s="10">
        <v>47.4</v>
      </c>
      <c r="M8" s="17">
        <v>0.359</v>
      </c>
      <c r="N8" s="16">
        <v>84.8</v>
      </c>
      <c r="O8" s="11">
        <v>0.641</v>
      </c>
    </row>
    <row r="9" spans="1:15" ht="15">
      <c r="A9" s="4" t="s">
        <v>45</v>
      </c>
      <c r="B9" s="16">
        <f>SUM(B2:B8)</f>
        <v>7</v>
      </c>
      <c r="C9" s="11"/>
      <c r="D9" s="16">
        <f>SUM(D2:D8)</f>
        <v>11</v>
      </c>
      <c r="E9" s="17"/>
      <c r="F9" s="16">
        <f>SUM(F2:F8)</f>
        <v>376.22</v>
      </c>
      <c r="G9" s="11"/>
      <c r="H9" s="16">
        <f>SUM(H2:H8)</f>
        <v>1</v>
      </c>
      <c r="I9" s="17"/>
      <c r="J9" s="16">
        <f>SUM(J2:J8)</f>
        <v>1</v>
      </c>
      <c r="K9" s="11"/>
      <c r="L9" s="16">
        <f>SUM(L2:L8)</f>
        <v>77.9</v>
      </c>
      <c r="M9" s="17"/>
      <c r="N9" s="16">
        <f>SUM(N2:N8)</f>
        <v>318</v>
      </c>
      <c r="O9" s="11"/>
    </row>
  </sheetData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A1" sqref="A1:IV6"/>
    </sheetView>
  </sheetViews>
  <sheetFormatPr defaultColWidth="8.8515625" defaultRowHeight="15"/>
  <cols>
    <col min="1" max="1" width="25.140625" style="0" bestFit="1" customWidth="1"/>
    <col min="2" max="2" width="13.421875" style="0" bestFit="1" customWidth="1"/>
    <col min="3" max="3" width="5.140625" style="0" bestFit="1" customWidth="1"/>
    <col min="4" max="4" width="11.421875" style="0" bestFit="1" customWidth="1"/>
    <col min="5" max="5" width="5.140625" style="0" bestFit="1" customWidth="1"/>
    <col min="6" max="6" width="9.28125" style="0" bestFit="1" customWidth="1"/>
    <col min="7" max="7" width="7.140625" style="0" bestFit="1" customWidth="1"/>
    <col min="8" max="8" width="12.7109375" style="0" bestFit="1" customWidth="1"/>
    <col min="9" max="9" width="5.140625" style="0" bestFit="1" customWidth="1"/>
    <col min="10" max="10" width="8.421875" style="0" bestFit="1" customWidth="1"/>
    <col min="11" max="11" width="5.140625" style="0" bestFit="1" customWidth="1"/>
    <col min="12" max="12" width="8.421875" style="0" bestFit="1" customWidth="1"/>
    <col min="13" max="13" width="6.140625" style="0" bestFit="1" customWidth="1"/>
    <col min="14" max="14" width="11.00390625" style="0" bestFit="1" customWidth="1"/>
    <col min="15" max="15" width="7.140625" style="0" bestFit="1" customWidth="1"/>
  </cols>
  <sheetData>
    <row r="1" spans="1:256" s="2" customFormat="1" ht="15.75">
      <c r="A1" s="6" t="s">
        <v>31</v>
      </c>
      <c r="B1" s="7" t="s">
        <v>36</v>
      </c>
      <c r="C1" s="7"/>
      <c r="D1" s="7" t="s">
        <v>40</v>
      </c>
      <c r="E1" s="7"/>
      <c r="F1" s="18" t="s">
        <v>39</v>
      </c>
      <c r="G1" s="7"/>
      <c r="H1" s="7" t="s">
        <v>37</v>
      </c>
      <c r="I1" s="7"/>
      <c r="J1" s="7" t="s">
        <v>38</v>
      </c>
      <c r="K1" s="7"/>
      <c r="L1" s="7" t="s">
        <v>43</v>
      </c>
      <c r="M1" s="7"/>
      <c r="N1" s="7" t="s">
        <v>44</v>
      </c>
      <c r="O1" s="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5" ht="15">
      <c r="A2" s="4" t="s">
        <v>32</v>
      </c>
      <c r="B2" s="16">
        <v>0</v>
      </c>
      <c r="C2" s="11">
        <v>0</v>
      </c>
      <c r="D2" s="10">
        <v>0</v>
      </c>
      <c r="E2" s="17">
        <v>0</v>
      </c>
      <c r="F2" s="16">
        <v>20</v>
      </c>
      <c r="G2" s="11">
        <v>1</v>
      </c>
      <c r="H2" s="10">
        <v>0</v>
      </c>
      <c r="I2" s="17">
        <v>0</v>
      </c>
      <c r="J2" s="16">
        <v>0</v>
      </c>
      <c r="K2" s="11">
        <v>0</v>
      </c>
      <c r="L2" s="10">
        <v>0</v>
      </c>
      <c r="M2" s="17">
        <v>0</v>
      </c>
      <c r="N2" s="16">
        <v>20</v>
      </c>
      <c r="O2" s="11">
        <v>1</v>
      </c>
    </row>
    <row r="3" spans="1:15" ht="15">
      <c r="A3" s="4" t="s">
        <v>42</v>
      </c>
      <c r="B3" s="16">
        <v>0</v>
      </c>
      <c r="C3" s="11">
        <v>0</v>
      </c>
      <c r="D3" s="10">
        <v>0</v>
      </c>
      <c r="E3" s="17">
        <v>0</v>
      </c>
      <c r="F3" s="16">
        <v>21.9</v>
      </c>
      <c r="G3" s="11">
        <v>1</v>
      </c>
      <c r="H3" s="10">
        <v>0</v>
      </c>
      <c r="I3" s="17">
        <v>0</v>
      </c>
      <c r="J3" s="16">
        <v>0</v>
      </c>
      <c r="K3" s="11">
        <v>0</v>
      </c>
      <c r="L3" s="10">
        <v>0.1</v>
      </c>
      <c r="M3" s="17">
        <v>0.006</v>
      </c>
      <c r="N3" s="16">
        <v>21.7</v>
      </c>
      <c r="O3" s="11">
        <v>0.994</v>
      </c>
    </row>
    <row r="4" spans="1:15" ht="15">
      <c r="A4" s="4" t="s">
        <v>33</v>
      </c>
      <c r="B4" s="16">
        <v>0.1</v>
      </c>
      <c r="C4" s="11">
        <v>0.003</v>
      </c>
      <c r="D4" s="10">
        <v>0</v>
      </c>
      <c r="E4" s="17">
        <v>0</v>
      </c>
      <c r="F4" s="16">
        <v>43.2</v>
      </c>
      <c r="G4" s="11">
        <v>0.997</v>
      </c>
      <c r="H4" s="10">
        <v>0</v>
      </c>
      <c r="I4" s="17">
        <v>0</v>
      </c>
      <c r="J4" s="16">
        <v>0</v>
      </c>
      <c r="K4" s="11">
        <v>0</v>
      </c>
      <c r="L4" s="10">
        <v>10.3</v>
      </c>
      <c r="M4" s="17">
        <v>0.239</v>
      </c>
      <c r="N4" s="16">
        <v>33</v>
      </c>
      <c r="O4" s="11">
        <v>0.761</v>
      </c>
    </row>
    <row r="5" spans="1:15" ht="15">
      <c r="A5" s="4" t="s">
        <v>34</v>
      </c>
      <c r="B5" s="16">
        <v>0.9</v>
      </c>
      <c r="C5" s="11">
        <v>0.016</v>
      </c>
      <c r="D5" s="10">
        <v>2</v>
      </c>
      <c r="E5" s="17">
        <v>0.036</v>
      </c>
      <c r="F5" s="16">
        <v>52.3</v>
      </c>
      <c r="G5" s="11">
        <v>0.948</v>
      </c>
      <c r="H5" s="10">
        <v>0</v>
      </c>
      <c r="I5" s="17">
        <v>0</v>
      </c>
      <c r="J5" s="16">
        <v>0</v>
      </c>
      <c r="K5" s="11">
        <v>0</v>
      </c>
      <c r="L5" s="10">
        <v>19</v>
      </c>
      <c r="M5" s="17">
        <v>0.345</v>
      </c>
      <c r="N5" s="16">
        <v>36.1</v>
      </c>
      <c r="O5" s="11">
        <v>0.655</v>
      </c>
    </row>
    <row r="6" spans="1:15" ht="15">
      <c r="A6" s="19" t="s">
        <v>45</v>
      </c>
      <c r="B6" s="10">
        <f>SUM(B2:B5)</f>
        <v>1</v>
      </c>
      <c r="C6" s="5"/>
      <c r="D6" s="10">
        <f>SUM(D2:D5)</f>
        <v>2</v>
      </c>
      <c r="E6" s="5"/>
      <c r="F6" s="10">
        <f>SUM(F2:F5)</f>
        <v>137.39999999999998</v>
      </c>
      <c r="G6" s="5"/>
      <c r="H6" s="10">
        <f>SUM(H2:H5)</f>
        <v>0</v>
      </c>
      <c r="I6" s="4"/>
      <c r="J6" s="10">
        <f>SUM(J2:J5)</f>
        <v>0</v>
      </c>
      <c r="K6" s="5"/>
      <c r="L6" s="10">
        <f>SUM(L2:L5)</f>
        <v>29.4</v>
      </c>
      <c r="M6" s="5"/>
      <c r="N6" s="10">
        <f>SUM(N2:N5)</f>
        <v>110.80000000000001</v>
      </c>
      <c r="O6" s="4"/>
    </row>
  </sheetData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22">
      <selection activeCell="B44" sqref="B44:O44"/>
    </sheetView>
  </sheetViews>
  <sheetFormatPr defaultColWidth="8.8515625" defaultRowHeight="15"/>
  <cols>
    <col min="1" max="1" width="25.421875" style="0" customWidth="1"/>
    <col min="2" max="3" width="13.421875" style="1" customWidth="1"/>
    <col min="4" max="5" width="11.421875" style="1" customWidth="1"/>
    <col min="6" max="7" width="9.140625" style="1" customWidth="1"/>
    <col min="8" max="9" width="12.421875" style="0" customWidth="1"/>
    <col min="10" max="11" width="8.421875" style="1" customWidth="1"/>
    <col min="12" max="13" width="10.28125" style="1" customWidth="1"/>
    <col min="14" max="14" width="11.00390625" style="1" bestFit="1" customWidth="1"/>
    <col min="15" max="15" width="9.140625" style="0" bestFit="1" customWidth="1"/>
  </cols>
  <sheetData>
    <row r="1" spans="1:15" ht="15">
      <c r="A1" s="9"/>
      <c r="B1" s="8"/>
      <c r="C1" s="8"/>
      <c r="D1" s="8"/>
      <c r="E1" s="8"/>
      <c r="F1" s="8"/>
      <c r="G1" s="8"/>
      <c r="H1" s="9"/>
      <c r="I1" s="9"/>
      <c r="J1" s="8"/>
      <c r="K1" s="8"/>
      <c r="L1" s="8"/>
      <c r="M1" s="8"/>
      <c r="N1" s="8"/>
      <c r="O1" s="8"/>
    </row>
    <row r="2" spans="1:256" s="2" customFormat="1" ht="15.75">
      <c r="A2" s="6" t="s">
        <v>0</v>
      </c>
      <c r="B2" s="7" t="s">
        <v>36</v>
      </c>
      <c r="C2" s="7"/>
      <c r="D2" s="7" t="s">
        <v>40</v>
      </c>
      <c r="E2" s="7"/>
      <c r="F2" s="7" t="s">
        <v>39</v>
      </c>
      <c r="G2" s="7"/>
      <c r="H2" s="7" t="s">
        <v>37</v>
      </c>
      <c r="I2" s="7"/>
      <c r="J2" s="7" t="s">
        <v>38</v>
      </c>
      <c r="K2" s="7"/>
      <c r="L2" s="7" t="s">
        <v>43</v>
      </c>
      <c r="M2" s="7"/>
      <c r="N2" s="7" t="s">
        <v>44</v>
      </c>
      <c r="O2" s="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5" ht="15.75">
      <c r="A3" s="4" t="s">
        <v>1</v>
      </c>
      <c r="B3" s="12">
        <v>0</v>
      </c>
      <c r="C3" s="11">
        <v>0</v>
      </c>
      <c r="D3" s="10">
        <v>10</v>
      </c>
      <c r="E3" s="11">
        <v>0.286</v>
      </c>
      <c r="F3" s="10">
        <v>25</v>
      </c>
      <c r="G3" s="11">
        <v>0.714</v>
      </c>
      <c r="H3" s="10">
        <v>0</v>
      </c>
      <c r="I3" s="11">
        <v>0</v>
      </c>
      <c r="J3" s="10">
        <v>0</v>
      </c>
      <c r="K3" s="11">
        <v>0</v>
      </c>
      <c r="L3" s="10">
        <v>5</v>
      </c>
      <c r="M3" s="11">
        <v>0.143</v>
      </c>
      <c r="N3" s="10">
        <v>30</v>
      </c>
      <c r="O3" s="11">
        <v>0.857</v>
      </c>
    </row>
    <row r="4" spans="1:15" ht="15.75">
      <c r="A4" s="4" t="s">
        <v>2</v>
      </c>
      <c r="B4" s="12">
        <v>2.5</v>
      </c>
      <c r="C4" s="11">
        <v>0.123</v>
      </c>
      <c r="D4" s="10">
        <v>2</v>
      </c>
      <c r="E4" s="11">
        <v>0.1</v>
      </c>
      <c r="F4" s="10">
        <v>15.5</v>
      </c>
      <c r="G4" s="11">
        <v>0.777</v>
      </c>
      <c r="H4" s="10">
        <v>0</v>
      </c>
      <c r="I4" s="11">
        <v>0</v>
      </c>
      <c r="J4" s="10">
        <v>0</v>
      </c>
      <c r="K4" s="11">
        <v>0</v>
      </c>
      <c r="L4" s="10">
        <v>2</v>
      </c>
      <c r="M4" s="11">
        <v>0.1</v>
      </c>
      <c r="N4" s="10">
        <v>18</v>
      </c>
      <c r="O4" s="11">
        <v>0.9</v>
      </c>
    </row>
    <row r="5" spans="1:15" ht="15.75">
      <c r="A5" s="4" t="s">
        <v>3</v>
      </c>
      <c r="B5" s="12">
        <v>1</v>
      </c>
      <c r="C5" s="11">
        <v>0.035</v>
      </c>
      <c r="D5" s="10">
        <v>0</v>
      </c>
      <c r="E5" s="11">
        <v>0</v>
      </c>
      <c r="F5" s="10">
        <v>27.3</v>
      </c>
      <c r="G5" s="11">
        <v>0.965</v>
      </c>
      <c r="H5" s="10">
        <v>0</v>
      </c>
      <c r="I5" s="11">
        <v>0</v>
      </c>
      <c r="J5" s="10">
        <v>0</v>
      </c>
      <c r="K5" s="11">
        <v>0</v>
      </c>
      <c r="L5" s="10">
        <v>1</v>
      </c>
      <c r="M5" s="11">
        <v>0.035</v>
      </c>
      <c r="N5" s="10">
        <v>27.3</v>
      </c>
      <c r="O5" s="11">
        <v>0.965</v>
      </c>
    </row>
    <row r="6" spans="1:15" ht="15.75">
      <c r="A6" s="4" t="s">
        <v>4</v>
      </c>
      <c r="B6" s="12">
        <v>2</v>
      </c>
      <c r="C6" s="11">
        <v>0.055</v>
      </c>
      <c r="D6" s="10">
        <v>1</v>
      </c>
      <c r="E6" s="11">
        <v>0.027</v>
      </c>
      <c r="F6" s="10">
        <v>32.5</v>
      </c>
      <c r="G6" s="11">
        <v>0.89</v>
      </c>
      <c r="H6" s="10">
        <v>0</v>
      </c>
      <c r="I6" s="11">
        <v>0</v>
      </c>
      <c r="J6" s="10">
        <v>1</v>
      </c>
      <c r="K6" s="11">
        <v>0.027</v>
      </c>
      <c r="L6" s="10">
        <v>1</v>
      </c>
      <c r="M6" s="11">
        <v>0.027</v>
      </c>
      <c r="N6" s="10">
        <v>35.5</v>
      </c>
      <c r="O6" s="11">
        <v>0.973</v>
      </c>
    </row>
    <row r="7" spans="1:15" ht="15.75">
      <c r="A7" s="4" t="s">
        <v>5</v>
      </c>
      <c r="B7" s="12">
        <v>3</v>
      </c>
      <c r="C7" s="11">
        <v>0.097</v>
      </c>
      <c r="D7" s="10">
        <v>0</v>
      </c>
      <c r="E7" s="11">
        <v>0</v>
      </c>
      <c r="F7" s="10">
        <v>26.9</v>
      </c>
      <c r="G7" s="11">
        <v>0.871</v>
      </c>
      <c r="H7" s="10">
        <v>0</v>
      </c>
      <c r="I7" s="11">
        <v>0</v>
      </c>
      <c r="J7" s="10">
        <v>1</v>
      </c>
      <c r="K7" s="11">
        <v>0.032</v>
      </c>
      <c r="L7" s="10">
        <v>3</v>
      </c>
      <c r="M7" s="11">
        <v>0.097</v>
      </c>
      <c r="N7" s="10">
        <v>27.9</v>
      </c>
      <c r="O7" s="11">
        <v>0.903</v>
      </c>
    </row>
    <row r="8" spans="1:15" ht="15.75">
      <c r="A8" s="4" t="s">
        <v>6</v>
      </c>
      <c r="B8" s="12">
        <v>3</v>
      </c>
      <c r="C8" s="11">
        <v>0.126</v>
      </c>
      <c r="D8" s="10">
        <v>2</v>
      </c>
      <c r="E8" s="11">
        <v>0.084</v>
      </c>
      <c r="F8" s="10">
        <v>18.8</v>
      </c>
      <c r="G8" s="11">
        <v>0.79</v>
      </c>
      <c r="H8" s="10">
        <v>0</v>
      </c>
      <c r="I8" s="11">
        <v>0</v>
      </c>
      <c r="J8" s="10">
        <v>0</v>
      </c>
      <c r="K8" s="11">
        <v>0</v>
      </c>
      <c r="L8" s="10">
        <v>2</v>
      </c>
      <c r="M8" s="11">
        <v>0.084</v>
      </c>
      <c r="N8" s="10">
        <v>21.8</v>
      </c>
      <c r="O8" s="11">
        <v>0.916</v>
      </c>
    </row>
    <row r="9" spans="1:15" ht="15.75">
      <c r="A9" s="4" t="s">
        <v>7</v>
      </c>
      <c r="B9" s="12">
        <v>1</v>
      </c>
      <c r="C9" s="11">
        <v>0.036</v>
      </c>
      <c r="D9" s="10">
        <v>5</v>
      </c>
      <c r="E9" s="11">
        <v>0.179</v>
      </c>
      <c r="F9" s="10">
        <v>22</v>
      </c>
      <c r="G9" s="11">
        <v>0.785</v>
      </c>
      <c r="H9" s="10">
        <v>0</v>
      </c>
      <c r="I9" s="11">
        <v>0</v>
      </c>
      <c r="J9" s="10">
        <v>0</v>
      </c>
      <c r="K9" s="11">
        <v>0</v>
      </c>
      <c r="L9" s="10">
        <v>9</v>
      </c>
      <c r="M9" s="11">
        <v>0.32</v>
      </c>
      <c r="N9" s="10">
        <v>19</v>
      </c>
      <c r="O9" s="11">
        <v>0.68</v>
      </c>
    </row>
    <row r="10" spans="1:15" ht="15.75">
      <c r="A10" s="4" t="s">
        <v>8</v>
      </c>
      <c r="B10" s="12">
        <v>3</v>
      </c>
      <c r="C10" s="11">
        <v>0.081</v>
      </c>
      <c r="D10" s="10">
        <v>2</v>
      </c>
      <c r="E10" s="11">
        <v>0.054</v>
      </c>
      <c r="F10" s="10">
        <v>31.9</v>
      </c>
      <c r="G10" s="11">
        <v>0.865</v>
      </c>
      <c r="H10" s="10">
        <v>0</v>
      </c>
      <c r="I10" s="11">
        <v>0</v>
      </c>
      <c r="J10" s="10">
        <v>0</v>
      </c>
      <c r="K10" s="11">
        <v>0</v>
      </c>
      <c r="L10" s="10">
        <v>12.9</v>
      </c>
      <c r="M10" s="11">
        <v>0.35</v>
      </c>
      <c r="N10" s="10">
        <v>24</v>
      </c>
      <c r="O10" s="11">
        <v>0.65</v>
      </c>
    </row>
    <row r="11" spans="1:15" ht="15.75">
      <c r="A11" s="4" t="s">
        <v>9</v>
      </c>
      <c r="B11" s="12">
        <v>3</v>
      </c>
      <c r="C11" s="11">
        <v>0.084</v>
      </c>
      <c r="D11" s="10">
        <v>4</v>
      </c>
      <c r="E11" s="11">
        <v>0.112</v>
      </c>
      <c r="F11" s="10">
        <v>28.8</v>
      </c>
      <c r="G11" s="11">
        <v>0.805</v>
      </c>
      <c r="H11" s="10">
        <v>0</v>
      </c>
      <c r="I11" s="11">
        <v>0</v>
      </c>
      <c r="J11" s="10">
        <v>0</v>
      </c>
      <c r="K11" s="11">
        <v>0</v>
      </c>
      <c r="L11" s="10">
        <v>9.9</v>
      </c>
      <c r="M11" s="11">
        <v>0.276</v>
      </c>
      <c r="N11" s="10">
        <v>25.9</v>
      </c>
      <c r="O11" s="11">
        <v>0.724</v>
      </c>
    </row>
    <row r="12" spans="1:15" ht="15.75">
      <c r="A12" s="4" t="s">
        <v>10</v>
      </c>
      <c r="B12" s="12">
        <v>4.9</v>
      </c>
      <c r="C12" s="11">
        <v>0.1</v>
      </c>
      <c r="D12" s="10">
        <v>6.5</v>
      </c>
      <c r="E12" s="11">
        <v>0.122</v>
      </c>
      <c r="F12" s="10">
        <v>38.2</v>
      </c>
      <c r="G12" s="11">
        <v>0.778</v>
      </c>
      <c r="H12" s="10">
        <v>0</v>
      </c>
      <c r="I12" s="11">
        <v>0</v>
      </c>
      <c r="J12" s="10">
        <v>0</v>
      </c>
      <c r="K12" s="11">
        <v>0</v>
      </c>
      <c r="L12" s="10">
        <v>21</v>
      </c>
      <c r="M12" s="11">
        <v>0.427</v>
      </c>
      <c r="N12" s="10">
        <v>28.2</v>
      </c>
      <c r="O12" s="11">
        <v>0.573</v>
      </c>
    </row>
    <row r="13" spans="1:15" ht="15.75">
      <c r="A13" s="4" t="s">
        <v>11</v>
      </c>
      <c r="B13" s="12">
        <v>17.9</v>
      </c>
      <c r="C13" s="11">
        <v>0.23</v>
      </c>
      <c r="D13" s="10">
        <v>11.5</v>
      </c>
      <c r="E13" s="11">
        <v>0.148</v>
      </c>
      <c r="F13" s="10">
        <v>48.3</v>
      </c>
      <c r="G13" s="11">
        <v>0.622</v>
      </c>
      <c r="H13" s="10">
        <v>0</v>
      </c>
      <c r="I13" s="11">
        <v>0</v>
      </c>
      <c r="J13" s="10">
        <v>0</v>
      </c>
      <c r="K13" s="11">
        <v>0</v>
      </c>
      <c r="L13" s="10">
        <v>29.5</v>
      </c>
      <c r="M13" s="11">
        <v>0.379</v>
      </c>
      <c r="N13" s="10">
        <v>48.3</v>
      </c>
      <c r="O13" s="11">
        <v>0.621</v>
      </c>
    </row>
    <row r="14" spans="1:15" ht="15.75">
      <c r="A14" s="4" t="s">
        <v>12</v>
      </c>
      <c r="B14" s="12">
        <v>15</v>
      </c>
      <c r="C14" s="11">
        <v>0.129</v>
      </c>
      <c r="D14" s="10">
        <v>8.5</v>
      </c>
      <c r="E14" s="11">
        <v>0.073</v>
      </c>
      <c r="F14" s="10">
        <v>92.5</v>
      </c>
      <c r="G14" s="11">
        <v>0.797</v>
      </c>
      <c r="H14" s="10">
        <v>0</v>
      </c>
      <c r="I14" s="11">
        <v>0</v>
      </c>
      <c r="J14" s="10">
        <v>0</v>
      </c>
      <c r="K14" s="11">
        <v>0</v>
      </c>
      <c r="L14" s="10">
        <v>51.9</v>
      </c>
      <c r="M14" s="11">
        <v>0.447</v>
      </c>
      <c r="N14" s="10">
        <v>64.1</v>
      </c>
      <c r="O14" s="11">
        <v>0.553</v>
      </c>
    </row>
    <row r="15" spans="1:15" ht="15.75">
      <c r="A15" s="4" t="s">
        <v>13</v>
      </c>
      <c r="B15" s="12">
        <v>1</v>
      </c>
      <c r="C15" s="11">
        <v>0.037</v>
      </c>
      <c r="D15" s="10">
        <v>2</v>
      </c>
      <c r="E15" s="11">
        <v>0.073</v>
      </c>
      <c r="F15" s="10">
        <v>24</v>
      </c>
      <c r="G15" s="11">
        <v>0.89</v>
      </c>
      <c r="H15" s="10">
        <v>0</v>
      </c>
      <c r="I15" s="11">
        <v>0</v>
      </c>
      <c r="J15" s="10">
        <v>0</v>
      </c>
      <c r="K15" s="11">
        <v>0</v>
      </c>
      <c r="L15" s="10">
        <v>2</v>
      </c>
      <c r="M15" s="11">
        <v>0.074</v>
      </c>
      <c r="N15" s="10">
        <v>25</v>
      </c>
      <c r="O15" s="11">
        <v>0.826</v>
      </c>
    </row>
    <row r="16" spans="1:15" ht="15.75">
      <c r="A16" s="4" t="s">
        <v>14</v>
      </c>
      <c r="B16" s="12">
        <v>0</v>
      </c>
      <c r="C16" s="11">
        <v>0</v>
      </c>
      <c r="D16" s="10">
        <v>5.5</v>
      </c>
      <c r="E16" s="11">
        <v>0.225</v>
      </c>
      <c r="F16" s="10">
        <v>18</v>
      </c>
      <c r="G16" s="11">
        <v>0.736</v>
      </c>
      <c r="H16" s="10">
        <v>0</v>
      </c>
      <c r="I16" s="11">
        <v>0</v>
      </c>
      <c r="J16" s="10">
        <v>1</v>
      </c>
      <c r="K16" s="11">
        <v>0.039</v>
      </c>
      <c r="L16" s="10">
        <v>3</v>
      </c>
      <c r="M16" s="11">
        <v>0.123</v>
      </c>
      <c r="N16" s="10">
        <v>21.5</v>
      </c>
      <c r="O16" s="11">
        <v>0.877</v>
      </c>
    </row>
    <row r="17" spans="1:15" ht="15.75">
      <c r="A17" s="4" t="s">
        <v>15</v>
      </c>
      <c r="B17" s="12">
        <v>11</v>
      </c>
      <c r="C17" s="11">
        <v>0.278</v>
      </c>
      <c r="D17" s="10">
        <v>3.5</v>
      </c>
      <c r="E17" s="11">
        <v>0.089</v>
      </c>
      <c r="F17" s="10">
        <v>25.1</v>
      </c>
      <c r="G17" s="11">
        <v>0.634</v>
      </c>
      <c r="H17" s="10">
        <v>0</v>
      </c>
      <c r="I17" s="11">
        <v>0</v>
      </c>
      <c r="J17" s="10">
        <v>0</v>
      </c>
      <c r="K17" s="11">
        <v>0</v>
      </c>
      <c r="L17" s="10">
        <v>11.5</v>
      </c>
      <c r="M17" s="11">
        <v>0.29</v>
      </c>
      <c r="N17" s="10">
        <v>28.1</v>
      </c>
      <c r="O17" s="11">
        <v>0.71</v>
      </c>
    </row>
    <row r="18" spans="1:15" ht="15.75">
      <c r="A18" s="4" t="s">
        <v>45</v>
      </c>
      <c r="B18" s="12">
        <f>SUM(B3:B17)</f>
        <v>68.3</v>
      </c>
      <c r="C18" s="11">
        <f>B18/($B$18+$D$18+$F$18+$H$18+$J$18)</f>
        <v>0.11204068241469814</v>
      </c>
      <c r="D18" s="12">
        <f>SUM(D3:D17)</f>
        <v>63.5</v>
      </c>
      <c r="E18" s="11">
        <f>D18/($B$18+$D$18+$F$18+$H$18+$J$18)</f>
        <v>0.10416666666666664</v>
      </c>
      <c r="F18" s="12">
        <f>SUM(F3:F17)</f>
        <v>474.80000000000007</v>
      </c>
      <c r="G18" s="11">
        <f>F18/($B$18+$D$18+$F$18+$H$18+$J$18)</f>
        <v>0.7788713910761155</v>
      </c>
      <c r="H18" s="12">
        <f>SUM(H3:H17)</f>
        <v>0</v>
      </c>
      <c r="I18" s="11">
        <f>H18/($B$18+$D$18+$F$18+$H$18+$J$18)</f>
        <v>0</v>
      </c>
      <c r="J18" s="12">
        <f>SUM(J3:J17)</f>
        <v>3</v>
      </c>
      <c r="K18" s="11">
        <f>J18/($B$18+$D$18+$F$18+$H$18+$J$18)</f>
        <v>0.004921259842519684</v>
      </c>
      <c r="L18" s="12">
        <f>SUM(L3:L17)</f>
        <v>164.7</v>
      </c>
      <c r="M18" s="11">
        <f>L18/($L$18+$N$18)</f>
        <v>0.27031019202363366</v>
      </c>
      <c r="N18" s="12">
        <f>SUM(N3:N17)</f>
        <v>444.6</v>
      </c>
      <c r="O18" s="11">
        <f>N18/($L$18+$N$18)</f>
        <v>0.7296898079763664</v>
      </c>
    </row>
    <row r="19" spans="1:256" s="3" customFormat="1" ht="15.75">
      <c r="A19" s="6" t="s">
        <v>16</v>
      </c>
      <c r="B19" s="7" t="s">
        <v>36</v>
      </c>
      <c r="C19" s="7"/>
      <c r="D19" s="7" t="s">
        <v>40</v>
      </c>
      <c r="E19" s="7"/>
      <c r="F19" s="7" t="s">
        <v>39</v>
      </c>
      <c r="G19" s="7"/>
      <c r="H19" s="7" t="s">
        <v>37</v>
      </c>
      <c r="I19" s="7"/>
      <c r="J19" s="7" t="s">
        <v>38</v>
      </c>
      <c r="K19" s="7"/>
      <c r="L19" s="7" t="s">
        <v>43</v>
      </c>
      <c r="M19" s="7"/>
      <c r="N19" s="7" t="s">
        <v>44</v>
      </c>
      <c r="O19" s="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.75">
      <c r="A20" s="4" t="s">
        <v>17</v>
      </c>
      <c r="B20" s="12">
        <v>1</v>
      </c>
      <c r="C20" s="11">
        <v>0.034</v>
      </c>
      <c r="D20" s="10">
        <v>1</v>
      </c>
      <c r="E20" s="11">
        <v>0.034</v>
      </c>
      <c r="F20" s="10">
        <v>27.3</v>
      </c>
      <c r="G20" s="11">
        <v>0.932</v>
      </c>
      <c r="H20" s="10">
        <v>0</v>
      </c>
      <c r="I20" s="11">
        <v>0</v>
      </c>
      <c r="J20" s="10">
        <v>0</v>
      </c>
      <c r="K20" s="11">
        <v>0</v>
      </c>
      <c r="L20" s="10">
        <v>1.3</v>
      </c>
      <c r="M20" s="11">
        <v>0.045</v>
      </c>
      <c r="N20" s="10">
        <v>28</v>
      </c>
      <c r="O20" s="11">
        <v>0.955</v>
      </c>
    </row>
    <row r="21" spans="1:15" ht="15.75">
      <c r="A21" s="4" t="s">
        <v>18</v>
      </c>
      <c r="B21" s="12">
        <v>0</v>
      </c>
      <c r="C21" s="11">
        <v>0</v>
      </c>
      <c r="D21" s="10">
        <v>1</v>
      </c>
      <c r="E21" s="11">
        <v>0.026</v>
      </c>
      <c r="F21" s="10">
        <v>36.8</v>
      </c>
      <c r="G21" s="11">
        <v>0.974</v>
      </c>
      <c r="H21" s="10">
        <v>0</v>
      </c>
      <c r="I21" s="11">
        <v>0</v>
      </c>
      <c r="J21" s="10">
        <v>0</v>
      </c>
      <c r="K21" s="11">
        <v>0</v>
      </c>
      <c r="L21" s="10">
        <v>1.3</v>
      </c>
      <c r="M21" s="11">
        <v>0.035</v>
      </c>
      <c r="N21" s="10">
        <v>36.5</v>
      </c>
      <c r="O21" s="11">
        <v>0.965</v>
      </c>
    </row>
    <row r="22" spans="1:15" ht="15.75">
      <c r="A22" s="4" t="s">
        <v>19</v>
      </c>
      <c r="B22" s="12">
        <v>0</v>
      </c>
      <c r="C22" s="11">
        <v>0</v>
      </c>
      <c r="D22" s="10">
        <v>0</v>
      </c>
      <c r="E22" s="11">
        <v>0</v>
      </c>
      <c r="F22" s="10">
        <v>22.9</v>
      </c>
      <c r="G22" s="11">
        <v>1</v>
      </c>
      <c r="H22" s="10">
        <v>0</v>
      </c>
      <c r="I22" s="11">
        <v>0</v>
      </c>
      <c r="J22" s="10">
        <v>0</v>
      </c>
      <c r="K22" s="11">
        <v>0</v>
      </c>
      <c r="L22" s="10">
        <v>0.9</v>
      </c>
      <c r="M22" s="11">
        <v>0.041</v>
      </c>
      <c r="N22" s="10">
        <v>22</v>
      </c>
      <c r="O22" s="11">
        <v>0.959</v>
      </c>
    </row>
    <row r="23" spans="1:15" ht="15.75">
      <c r="A23" s="4" t="s">
        <v>35</v>
      </c>
      <c r="B23" s="12">
        <v>2</v>
      </c>
      <c r="C23" s="11">
        <v>0.073</v>
      </c>
      <c r="D23" s="10">
        <v>0</v>
      </c>
      <c r="E23" s="11">
        <v>0</v>
      </c>
      <c r="F23" s="10">
        <v>25.3</v>
      </c>
      <c r="G23" s="11">
        <v>0.927</v>
      </c>
      <c r="H23" s="10">
        <v>0</v>
      </c>
      <c r="I23" s="11">
        <v>0</v>
      </c>
      <c r="J23" s="10">
        <v>0</v>
      </c>
      <c r="K23" s="11">
        <v>0</v>
      </c>
      <c r="L23" s="10">
        <v>10</v>
      </c>
      <c r="M23" s="11">
        <v>0.367</v>
      </c>
      <c r="N23" s="10">
        <v>17.3</v>
      </c>
      <c r="O23" s="11">
        <v>0.633</v>
      </c>
    </row>
    <row r="24" spans="1:15" ht="15.75">
      <c r="A24" s="4" t="s">
        <v>20</v>
      </c>
      <c r="B24" s="12">
        <v>2.3</v>
      </c>
      <c r="C24" s="11">
        <v>0.05</v>
      </c>
      <c r="D24" s="10">
        <v>2</v>
      </c>
      <c r="E24" s="11">
        <v>0.043</v>
      </c>
      <c r="F24" s="10">
        <v>42.1</v>
      </c>
      <c r="G24" s="11">
        <v>0.907</v>
      </c>
      <c r="H24" s="10">
        <v>0</v>
      </c>
      <c r="I24" s="11">
        <v>0</v>
      </c>
      <c r="J24" s="10">
        <v>0</v>
      </c>
      <c r="K24" s="11">
        <v>0</v>
      </c>
      <c r="L24" s="10">
        <v>18.6</v>
      </c>
      <c r="M24" s="11">
        <v>0.4</v>
      </c>
      <c r="N24" s="10">
        <v>27.9</v>
      </c>
      <c r="O24" s="11">
        <v>0.6</v>
      </c>
    </row>
    <row r="25" spans="1:15" ht="15.75">
      <c r="A25" s="4" t="s">
        <v>45</v>
      </c>
      <c r="B25" s="12">
        <f>SUM(B20:B24)</f>
        <v>5.3</v>
      </c>
      <c r="C25" s="11">
        <f>B25/($B$25+$D$25+$F$25+$H$25+$J$25)</f>
        <v>0.032376298106291994</v>
      </c>
      <c r="D25" s="12">
        <f>SUM(D20:D24)</f>
        <v>4</v>
      </c>
      <c r="E25" s="11">
        <f>D25/($B$25+$D$25+$F$25+$H$25+$J$25)</f>
        <v>0.024434941967012826</v>
      </c>
      <c r="F25" s="12">
        <f>SUM(F20:F24)</f>
        <v>154.4</v>
      </c>
      <c r="G25" s="11">
        <f>F25/($B$25+$D$25+$F$25+$H$25+$J$25)</f>
        <v>0.9431887599266952</v>
      </c>
      <c r="H25" s="12">
        <f>SUM(H20:H24)</f>
        <v>0</v>
      </c>
      <c r="I25" s="11">
        <f>H25/($B$25+$D$25+$F$25+$H$25+$J$25)</f>
        <v>0</v>
      </c>
      <c r="J25" s="12">
        <f>SUM(J20:J24)</f>
        <v>0</v>
      </c>
      <c r="K25" s="11">
        <f>J25/($B$25+$D$25+$F$25+$H$25+$J$25)</f>
        <v>0</v>
      </c>
      <c r="L25" s="12">
        <f>SUM(L20:L24)</f>
        <v>32.1</v>
      </c>
      <c r="M25" s="11">
        <f>L25/($L$25+$N$25)</f>
        <v>0.195970695970696</v>
      </c>
      <c r="N25" s="12">
        <f>SUM(N20:N24)</f>
        <v>131.7</v>
      </c>
      <c r="O25" s="11">
        <f>N25/($L$25+$N$25)</f>
        <v>0.8040293040293041</v>
      </c>
    </row>
    <row r="26" spans="1:256" s="2" customFormat="1" ht="15.75">
      <c r="A26" s="6" t="s">
        <v>21</v>
      </c>
      <c r="B26" s="7" t="s">
        <v>36</v>
      </c>
      <c r="C26" s="7"/>
      <c r="D26" s="7" t="s">
        <v>40</v>
      </c>
      <c r="E26" s="7"/>
      <c r="F26" s="7" t="s">
        <v>39</v>
      </c>
      <c r="G26" s="7"/>
      <c r="H26" s="7" t="s">
        <v>37</v>
      </c>
      <c r="I26" s="7"/>
      <c r="J26" s="7" t="s">
        <v>38</v>
      </c>
      <c r="K26" s="7"/>
      <c r="L26" s="7" t="s">
        <v>43</v>
      </c>
      <c r="M26" s="7"/>
      <c r="N26" s="7" t="s">
        <v>44</v>
      </c>
      <c r="O26" s="7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5" ht="15">
      <c r="A27" s="14" t="s">
        <v>22</v>
      </c>
      <c r="B27" s="16">
        <v>0</v>
      </c>
      <c r="C27" s="11">
        <v>0</v>
      </c>
      <c r="D27" s="10">
        <v>1</v>
      </c>
      <c r="E27" s="17">
        <v>0.04</v>
      </c>
      <c r="F27" s="16">
        <v>24</v>
      </c>
      <c r="G27" s="11">
        <v>0.96</v>
      </c>
      <c r="H27" s="10">
        <v>0</v>
      </c>
      <c r="I27" s="15">
        <v>0</v>
      </c>
      <c r="J27" s="16">
        <v>0</v>
      </c>
      <c r="K27" s="11">
        <v>0</v>
      </c>
      <c r="L27" s="10">
        <v>0</v>
      </c>
      <c r="M27" s="17">
        <v>0</v>
      </c>
      <c r="N27" s="16">
        <v>25</v>
      </c>
      <c r="O27" s="11">
        <v>1</v>
      </c>
    </row>
    <row r="28" spans="1:15" ht="15">
      <c r="A28" s="4" t="s">
        <v>23</v>
      </c>
      <c r="B28" s="16">
        <v>8</v>
      </c>
      <c r="C28" s="11">
        <v>0.175</v>
      </c>
      <c r="D28" s="10">
        <v>5</v>
      </c>
      <c r="E28" s="17">
        <v>0.109</v>
      </c>
      <c r="F28" s="16">
        <v>32.7</v>
      </c>
      <c r="G28" s="11">
        <v>0.716</v>
      </c>
      <c r="H28" s="10">
        <v>0</v>
      </c>
      <c r="I28" s="15">
        <v>0</v>
      </c>
      <c r="J28" s="16">
        <v>0</v>
      </c>
      <c r="K28" s="11">
        <v>0</v>
      </c>
      <c r="L28" s="10">
        <v>1</v>
      </c>
      <c r="M28" s="17">
        <v>0.022</v>
      </c>
      <c r="N28" s="16">
        <v>44.7</v>
      </c>
      <c r="O28" s="11">
        <v>0.978</v>
      </c>
    </row>
    <row r="29" spans="1:15" ht="15">
      <c r="A29" s="4" t="s">
        <v>45</v>
      </c>
      <c r="B29" s="16">
        <f>SUM(B27:B28)</f>
        <v>8</v>
      </c>
      <c r="C29" s="11">
        <f>B29/($D$29+$F$29+$H$29+$J$29)</f>
        <v>0.12759170653907495</v>
      </c>
      <c r="D29" s="16">
        <f>SUM(D27:D28)</f>
        <v>6</v>
      </c>
      <c r="E29" s="11">
        <f>D29/($D$29+$F$29+$H$29+$J$29)</f>
        <v>0.09569377990430622</v>
      </c>
      <c r="F29" s="16">
        <f>SUM(F27:F28)</f>
        <v>56.7</v>
      </c>
      <c r="G29" s="11">
        <f>F29/($D$29+$F$29+$H$29+$J$29)</f>
        <v>0.9043062200956938</v>
      </c>
      <c r="H29" s="16">
        <f>SUM(H27:H28)</f>
        <v>0</v>
      </c>
      <c r="I29" s="11">
        <f>H29/($D$29+$F$29+$H$29+$J$29)</f>
        <v>0</v>
      </c>
      <c r="J29" s="16">
        <f>SUM(J27:J28)</f>
        <v>0</v>
      </c>
      <c r="K29" s="11">
        <f>J29/($D$29+$F$29+$H$29+$J$29)</f>
        <v>0</v>
      </c>
      <c r="L29" s="16">
        <f>SUM(L27:L28)</f>
        <v>1</v>
      </c>
      <c r="M29" s="17">
        <f>L29/($L$29+$N$29)</f>
        <v>0.014144271570014143</v>
      </c>
      <c r="N29" s="16">
        <f>SUM(N27:N28)</f>
        <v>69.7</v>
      </c>
      <c r="O29" s="17">
        <f>N29/($L$29+$N$29)</f>
        <v>0.9858557284299858</v>
      </c>
    </row>
    <row r="30" spans="1:256" s="2" customFormat="1" ht="15.75">
      <c r="A30" s="6" t="s">
        <v>24</v>
      </c>
      <c r="B30" s="7" t="s">
        <v>36</v>
      </c>
      <c r="C30" s="7"/>
      <c r="D30" s="7" t="s">
        <v>40</v>
      </c>
      <c r="E30" s="7"/>
      <c r="F30" s="7" t="s">
        <v>39</v>
      </c>
      <c r="G30" s="7"/>
      <c r="H30" s="7" t="s">
        <v>37</v>
      </c>
      <c r="I30" s="7"/>
      <c r="J30" s="7" t="s">
        <v>38</v>
      </c>
      <c r="K30" s="7"/>
      <c r="L30" s="7" t="s">
        <v>43</v>
      </c>
      <c r="M30" s="7"/>
      <c r="N30" s="7" t="s">
        <v>44</v>
      </c>
      <c r="O30" s="7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5" ht="15">
      <c r="A31" s="4" t="s">
        <v>25</v>
      </c>
      <c r="B31" s="16">
        <v>1</v>
      </c>
      <c r="C31" s="11">
        <v>0.025</v>
      </c>
      <c r="D31" s="10">
        <v>4</v>
      </c>
      <c r="E31" s="17">
        <v>0.1</v>
      </c>
      <c r="F31" s="16">
        <v>34.2</v>
      </c>
      <c r="G31" s="11">
        <v>0.851</v>
      </c>
      <c r="H31" s="10">
        <v>0</v>
      </c>
      <c r="I31" s="17">
        <v>0</v>
      </c>
      <c r="J31" s="16">
        <v>1</v>
      </c>
      <c r="K31" s="11">
        <v>0.025</v>
      </c>
      <c r="L31" s="10">
        <v>3</v>
      </c>
      <c r="M31" s="17">
        <v>0.075</v>
      </c>
      <c r="N31" s="16">
        <v>37.2</v>
      </c>
      <c r="O31" s="11">
        <v>0.925</v>
      </c>
    </row>
    <row r="32" spans="1:15" ht="15">
      <c r="A32" s="4" t="s">
        <v>26</v>
      </c>
      <c r="B32" s="16">
        <v>0</v>
      </c>
      <c r="C32" s="11">
        <v>0</v>
      </c>
      <c r="D32" s="10">
        <v>0</v>
      </c>
      <c r="E32" s="17">
        <v>0</v>
      </c>
      <c r="F32" s="16">
        <v>33.52</v>
      </c>
      <c r="G32" s="11">
        <v>1</v>
      </c>
      <c r="H32" s="10">
        <v>0</v>
      </c>
      <c r="I32" s="17">
        <v>0</v>
      </c>
      <c r="J32" s="16">
        <v>0</v>
      </c>
      <c r="K32" s="11">
        <v>0</v>
      </c>
      <c r="L32" s="10">
        <v>0</v>
      </c>
      <c r="M32" s="17">
        <v>0</v>
      </c>
      <c r="N32" s="16">
        <v>33.2</v>
      </c>
      <c r="O32" s="11">
        <v>1</v>
      </c>
    </row>
    <row r="33" spans="1:15" ht="15">
      <c r="A33" s="4" t="s">
        <v>41</v>
      </c>
      <c r="B33" s="16">
        <v>0</v>
      </c>
      <c r="C33" s="11">
        <v>0</v>
      </c>
      <c r="D33" s="10">
        <v>1</v>
      </c>
      <c r="E33" s="17">
        <v>0.029</v>
      </c>
      <c r="F33" s="16">
        <v>33.2</v>
      </c>
      <c r="G33" s="11">
        <v>0.971</v>
      </c>
      <c r="H33" s="10">
        <v>0</v>
      </c>
      <c r="I33" s="17">
        <v>0</v>
      </c>
      <c r="J33" s="16">
        <v>0</v>
      </c>
      <c r="K33" s="11">
        <v>0</v>
      </c>
      <c r="L33" s="10">
        <v>1</v>
      </c>
      <c r="M33" s="17">
        <v>0.029</v>
      </c>
      <c r="N33" s="16">
        <v>33.2</v>
      </c>
      <c r="O33" s="11">
        <v>0.971</v>
      </c>
    </row>
    <row r="34" spans="1:15" ht="15">
      <c r="A34" s="4" t="s">
        <v>27</v>
      </c>
      <c r="B34" s="16">
        <v>0</v>
      </c>
      <c r="C34" s="11">
        <v>0</v>
      </c>
      <c r="D34" s="10">
        <v>0</v>
      </c>
      <c r="E34" s="17">
        <v>0</v>
      </c>
      <c r="F34" s="16">
        <v>33</v>
      </c>
      <c r="G34" s="11">
        <v>1</v>
      </c>
      <c r="H34" s="10">
        <v>0</v>
      </c>
      <c r="I34" s="17">
        <v>0</v>
      </c>
      <c r="J34" s="16">
        <v>0</v>
      </c>
      <c r="K34" s="11">
        <v>0</v>
      </c>
      <c r="L34" s="10">
        <v>0</v>
      </c>
      <c r="M34" s="17">
        <v>0</v>
      </c>
      <c r="N34" s="16">
        <v>33</v>
      </c>
      <c r="O34" s="11">
        <v>1</v>
      </c>
    </row>
    <row r="35" spans="1:15" ht="15">
      <c r="A35" s="4" t="s">
        <v>28</v>
      </c>
      <c r="B35" s="16">
        <v>3</v>
      </c>
      <c r="C35" s="11">
        <v>0.052</v>
      </c>
      <c r="D35" s="10">
        <v>1</v>
      </c>
      <c r="E35" s="17">
        <v>0.017</v>
      </c>
      <c r="F35" s="16">
        <v>52.6</v>
      </c>
      <c r="G35" s="11">
        <v>0.913</v>
      </c>
      <c r="H35" s="10">
        <v>1</v>
      </c>
      <c r="I35" s="17">
        <v>0.017</v>
      </c>
      <c r="J35" s="16">
        <v>0</v>
      </c>
      <c r="K35" s="11">
        <v>0</v>
      </c>
      <c r="L35" s="10">
        <v>6.9</v>
      </c>
      <c r="M35" s="17">
        <v>0.12</v>
      </c>
      <c r="N35" s="16">
        <v>50.7</v>
      </c>
      <c r="O35" s="11">
        <v>0.88</v>
      </c>
    </row>
    <row r="36" spans="1:15" ht="15">
      <c r="A36" s="4" t="s">
        <v>29</v>
      </c>
      <c r="B36" s="16">
        <v>1</v>
      </c>
      <c r="C36" s="11">
        <v>0.015</v>
      </c>
      <c r="D36" s="10">
        <v>2</v>
      </c>
      <c r="E36" s="17">
        <v>0.031</v>
      </c>
      <c r="F36" s="16">
        <v>62.5</v>
      </c>
      <c r="G36" s="11">
        <v>0.954</v>
      </c>
      <c r="H36" s="10">
        <v>0</v>
      </c>
      <c r="I36" s="17">
        <v>0</v>
      </c>
      <c r="J36" s="16">
        <v>0</v>
      </c>
      <c r="K36" s="11">
        <v>0</v>
      </c>
      <c r="L36" s="10">
        <v>19.6</v>
      </c>
      <c r="M36" s="17">
        <v>0.299</v>
      </c>
      <c r="N36" s="16">
        <v>45.9</v>
      </c>
      <c r="O36" s="11">
        <v>0.701</v>
      </c>
    </row>
    <row r="37" spans="1:15" ht="15">
      <c r="A37" s="4" t="s">
        <v>30</v>
      </c>
      <c r="B37" s="16">
        <v>2</v>
      </c>
      <c r="C37" s="11">
        <v>0.015</v>
      </c>
      <c r="D37" s="10">
        <v>3</v>
      </c>
      <c r="E37" s="17">
        <v>0.023</v>
      </c>
      <c r="F37" s="16">
        <v>127.2</v>
      </c>
      <c r="G37" s="11">
        <v>0.962</v>
      </c>
      <c r="H37" s="10">
        <v>0</v>
      </c>
      <c r="I37" s="17">
        <v>0</v>
      </c>
      <c r="J37" s="16">
        <v>0</v>
      </c>
      <c r="K37" s="11">
        <v>0</v>
      </c>
      <c r="L37" s="10">
        <v>47.4</v>
      </c>
      <c r="M37" s="17">
        <v>0.359</v>
      </c>
      <c r="N37" s="16">
        <v>84.8</v>
      </c>
      <c r="O37" s="11">
        <v>0.641</v>
      </c>
    </row>
    <row r="38" spans="1:15" ht="15">
      <c r="A38" s="4" t="s">
        <v>45</v>
      </c>
      <c r="B38" s="16">
        <f>SUM(B31:B37)</f>
        <v>7</v>
      </c>
      <c r="C38" s="11">
        <f>B38/($D$38+$F$38+$H$38+$J$38)</f>
        <v>0.017984687323364678</v>
      </c>
      <c r="D38" s="16">
        <f>SUM(D31:D37)</f>
        <v>11</v>
      </c>
      <c r="E38" s="11">
        <f>D38/($D$38+$F$38+$H$38+$J$38)</f>
        <v>0.02826165150814449</v>
      </c>
      <c r="F38" s="16">
        <f>SUM(F31:F37)</f>
        <v>376.22</v>
      </c>
      <c r="G38" s="11">
        <f>F38/($D$38+$F$38+$H$38+$J$38)</f>
        <v>0.9665998663994656</v>
      </c>
      <c r="H38" s="16">
        <f>SUM(H31:H37)</f>
        <v>1</v>
      </c>
      <c r="I38" s="11">
        <f>H38/($D$38+$F$38+$H$38+$J$38)</f>
        <v>0.002569241046194954</v>
      </c>
      <c r="J38" s="16">
        <f>SUM(J31:J37)</f>
        <v>1</v>
      </c>
      <c r="K38" s="11">
        <f>J38/($D$38+$F$38+$H$38+$J$38)</f>
        <v>0.002569241046194954</v>
      </c>
      <c r="L38" s="16">
        <f>SUM(L31:L37)</f>
        <v>77.9</v>
      </c>
      <c r="M38" s="17">
        <f>L38/(L38+N38)</f>
        <v>0.1967668603182622</v>
      </c>
      <c r="N38" s="16">
        <f>SUM(N31:N37)</f>
        <v>318</v>
      </c>
      <c r="O38" s="17">
        <f>N38/(N38+P38)</f>
        <v>1</v>
      </c>
    </row>
    <row r="39" spans="1:256" s="2" customFormat="1" ht="15.75">
      <c r="A39" s="6" t="s">
        <v>10</v>
      </c>
      <c r="B39" s="7" t="s">
        <v>36</v>
      </c>
      <c r="C39" s="7"/>
      <c r="D39" s="7" t="s">
        <v>40</v>
      </c>
      <c r="E39" s="7"/>
      <c r="F39" s="18" t="s">
        <v>39</v>
      </c>
      <c r="G39" s="7"/>
      <c r="H39" s="7" t="s">
        <v>37</v>
      </c>
      <c r="I39" s="7"/>
      <c r="J39" s="7" t="s">
        <v>38</v>
      </c>
      <c r="K39" s="7"/>
      <c r="L39" s="7" t="s">
        <v>43</v>
      </c>
      <c r="M39" s="7"/>
      <c r="N39" s="7" t="s">
        <v>44</v>
      </c>
      <c r="O39" s="7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5" ht="15">
      <c r="A40" s="4" t="s">
        <v>32</v>
      </c>
      <c r="B40" s="16">
        <v>0</v>
      </c>
      <c r="C40" s="11">
        <v>0</v>
      </c>
      <c r="D40" s="10">
        <v>0</v>
      </c>
      <c r="E40" s="17">
        <v>0</v>
      </c>
      <c r="F40" s="16">
        <v>20</v>
      </c>
      <c r="G40" s="11">
        <v>1</v>
      </c>
      <c r="H40" s="10">
        <v>0</v>
      </c>
      <c r="I40" s="17">
        <v>0</v>
      </c>
      <c r="J40" s="16">
        <v>0</v>
      </c>
      <c r="K40" s="11">
        <v>0</v>
      </c>
      <c r="L40" s="10">
        <v>0</v>
      </c>
      <c r="M40" s="17">
        <v>0</v>
      </c>
      <c r="N40" s="16">
        <v>20</v>
      </c>
      <c r="O40" s="11">
        <v>1</v>
      </c>
    </row>
    <row r="41" spans="1:15" ht="15">
      <c r="A41" s="4" t="s">
        <v>42</v>
      </c>
      <c r="B41" s="16">
        <v>0</v>
      </c>
      <c r="C41" s="11">
        <v>0</v>
      </c>
      <c r="D41" s="10">
        <v>0</v>
      </c>
      <c r="E41" s="17">
        <v>0</v>
      </c>
      <c r="F41" s="16">
        <v>21.9</v>
      </c>
      <c r="G41" s="11">
        <v>1</v>
      </c>
      <c r="H41" s="10">
        <v>0</v>
      </c>
      <c r="I41" s="17">
        <v>0</v>
      </c>
      <c r="J41" s="16">
        <v>0</v>
      </c>
      <c r="K41" s="11">
        <v>0</v>
      </c>
      <c r="L41" s="10">
        <v>0.1</v>
      </c>
      <c r="M41" s="17">
        <v>0.006</v>
      </c>
      <c r="N41" s="16">
        <v>21.7</v>
      </c>
      <c r="O41" s="11">
        <v>0.994</v>
      </c>
    </row>
    <row r="42" spans="1:15" ht="15">
      <c r="A42" s="4" t="s">
        <v>33</v>
      </c>
      <c r="B42" s="16">
        <v>0.1</v>
      </c>
      <c r="C42" s="11">
        <v>0.003</v>
      </c>
      <c r="D42" s="10">
        <v>0</v>
      </c>
      <c r="E42" s="17">
        <v>0</v>
      </c>
      <c r="F42" s="16">
        <v>43.2</v>
      </c>
      <c r="G42" s="11">
        <v>0.997</v>
      </c>
      <c r="H42" s="10">
        <v>0</v>
      </c>
      <c r="I42" s="17">
        <v>0</v>
      </c>
      <c r="J42" s="16">
        <v>0</v>
      </c>
      <c r="K42" s="11">
        <v>0</v>
      </c>
      <c r="L42" s="10">
        <v>10.3</v>
      </c>
      <c r="M42" s="17">
        <v>0.239</v>
      </c>
      <c r="N42" s="16">
        <v>33</v>
      </c>
      <c r="O42" s="11">
        <v>0.761</v>
      </c>
    </row>
    <row r="43" spans="1:15" ht="15">
      <c r="A43" s="4" t="s">
        <v>34</v>
      </c>
      <c r="B43" s="16">
        <v>0.9</v>
      </c>
      <c r="C43" s="11">
        <v>0.016</v>
      </c>
      <c r="D43" s="10">
        <v>2</v>
      </c>
      <c r="E43" s="17">
        <v>0.036</v>
      </c>
      <c r="F43" s="16">
        <v>52.3</v>
      </c>
      <c r="G43" s="11">
        <v>0.948</v>
      </c>
      <c r="H43" s="10">
        <v>0</v>
      </c>
      <c r="I43" s="17">
        <v>0</v>
      </c>
      <c r="J43" s="16">
        <v>0</v>
      </c>
      <c r="K43" s="11">
        <v>0</v>
      </c>
      <c r="L43" s="10">
        <v>19</v>
      </c>
      <c r="M43" s="17">
        <v>0.345</v>
      </c>
      <c r="N43" s="16">
        <v>36.1</v>
      </c>
      <c r="O43" s="11">
        <v>0.655</v>
      </c>
    </row>
    <row r="44" spans="1:15" ht="15">
      <c r="A44" s="19" t="s">
        <v>45</v>
      </c>
      <c r="B44" s="10">
        <f>SUM(B40:B43)</f>
        <v>1</v>
      </c>
      <c r="C44" s="15">
        <f>B44/($D$44+$F$44+$H$44+$J$44)</f>
        <v>0.0071736011477761845</v>
      </c>
      <c r="D44" s="10">
        <f>SUM(D40:D43)</f>
        <v>2</v>
      </c>
      <c r="E44" s="15">
        <f>D44/($D$44+$F$44+$H$44+$J$44)</f>
        <v>0.014347202295552369</v>
      </c>
      <c r="F44" s="10">
        <f>SUM(F40:F43)</f>
        <v>137.39999999999998</v>
      </c>
      <c r="G44" s="15">
        <f>F44/($D$44+$F$44+$H$44+$J$44)</f>
        <v>0.9856527977044476</v>
      </c>
      <c r="H44" s="10">
        <f>SUM(H40:H43)</f>
        <v>0</v>
      </c>
      <c r="I44" s="15">
        <f>H44/($D$44+$F$44+$H$44+$J$44)</f>
        <v>0</v>
      </c>
      <c r="J44" s="10">
        <f>SUM(J40:J43)</f>
        <v>0</v>
      </c>
      <c r="K44" s="15">
        <f>J44/($D$44+$F$44+$H$44+$J$44)</f>
        <v>0</v>
      </c>
      <c r="L44" s="10">
        <f>SUM(L40:L43)</f>
        <v>29.4</v>
      </c>
      <c r="M44" s="15">
        <f>L44/($L$44+$N$44)</f>
        <v>0.20970042796005703</v>
      </c>
      <c r="N44" s="10">
        <f>SUM(N40:N43)</f>
        <v>110.80000000000001</v>
      </c>
      <c r="O44" s="15">
        <f>N44/($L$44+$N$44)</f>
        <v>0.7902995720399429</v>
      </c>
    </row>
  </sheetData>
  <printOptions gridLines="1"/>
  <pageMargins left="0.7" right="0.7" top="1" bottom="0.75" header="0.3" footer="0.3"/>
  <pageSetup orientation="portrait"/>
  <headerFooter alignWithMargins="0">
    <oddHeader>&amp;CT E X A S  E D U C A T I O N  A G E N C Y
Academic Excellence Indicator System
2007-08 Campus Profile of Student Information</oddHeader>
    <oddFooter>&amp;C1/2009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Susan_Josephs</dc:creator>
  <cp:keywords/>
  <dc:description/>
  <cp:lastModifiedBy>Douglas Rogers</cp:lastModifiedBy>
  <cp:lastPrinted>2009-07-29T19:26:25Z</cp:lastPrinted>
  <dcterms:created xsi:type="dcterms:W3CDTF">2009-01-27T14:52:57Z</dcterms:created>
  <dcterms:modified xsi:type="dcterms:W3CDTF">2009-08-01T23:00:44Z</dcterms:modified>
  <cp:category/>
  <cp:version/>
  <cp:contentType/>
  <cp:contentStatus/>
</cp:coreProperties>
</file>